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<sst xmlns="http://schemas.openxmlformats.org/spreadsheetml/2006/main" count="676" uniqueCount="535">
  <si>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</si>
  <si>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</si>
  <si>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</si>
  <si>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</si>
  <si>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</si>
  <si>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</si>
  <si>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</si>
  <si>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31.12.2019г.</t>
  </si>
  <si>
    <t>Дата на съставяне:</t>
  </si>
  <si>
    <t>09.01.2020г.</t>
  </si>
  <si>
    <t>Данни за лицето</t>
  </si>
  <si>
    <t>Наименование на лицето: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</si>
  <si>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</si>
  <si>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</si>
  <si>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</si>
  <si>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</si>
  <si>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</si>
  <si>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</si>
  <si>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</si>
  <si>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</si>
  <si>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</si>
  <si>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</si>
  <si>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</si>
  <si>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</si>
  <si>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</si>
  <si>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</si>
  <si>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</si>
  <si>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</si>
  <si>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</si>
  <si>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</si>
  <si>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</si>
  <si>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</si>
  <si>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</si>
  <si>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</si>
  <si>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</si>
  <si>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</si>
  <si>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</si>
  <si>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</si>
  <si>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</si>
  <si>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</si>
  <si>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</si>
  <si>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</si>
  <si>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</si>
  <si>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</si>
  <si>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</si>
  <si>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</si>
  <si>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</si>
  <si>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</si>
  <si>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</si>
  <si>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</si>
  <si>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</si>
  <si>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</si>
  <si>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</si>
  <si>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</si>
  <si>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</si>
  <si>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</si>
  <si>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</si>
  <si>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</si>
  <si>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</si>
  <si>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</si>
  <si>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</si>
  <si>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</si>
  <si>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</si>
  <si>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</si>
  <si>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</si>
  <si>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</si>
  <si>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</si>
  <si>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</si>
  <si>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</si>
  <si>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</si>
  <si>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</si>
  <si>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</si>
  <si>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</si>
  <si>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</si>
  <si>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</si>
  <si>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</si>
  <si>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</si>
  <si>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</si>
  <si>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</si>
  <si>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</si>
  <si>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</si>
  <si>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</si>
  <si>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</si>
  <si>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</si>
  <si>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</si>
  <si>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</si>
  <si>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</si>
  <si>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</si>
  <si>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</si>
  <si>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</si>
  <si>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</si>
  <si>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</si>
  <si>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</si>
  <si>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</si>
  <si>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</si>
  <si>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</si>
  <si>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</si>
  <si>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</si>
  <si>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</si>
  <si>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</si>
  <si>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</si>
  <si>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</si>
  <si>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</si>
  <si>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</si>
  <si>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</si>
  <si>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</si>
  <si>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</si>
  <si>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</si>
  <si>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</si>
  <si>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</si>
  <si>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</si>
  <si>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</si>
  <si>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</si>
  <si>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</si>
  <si>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</si>
  <si>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</si>
  <si>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</si>
  <si>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</si>
  <si>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</si>
  <si>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</si>
  <si>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</si>
  <si>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</si>
  <si>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</si>
  <si>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</si>
  <si>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</si>
  <si>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</si>
  <si>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</si>
  <si>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</si>
  <si>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</si>
  <si>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</si>
  <si>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</si>
  <si>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</si>
  <si>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</si>
  <si>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</si>
  <si>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</si>
  <si>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</si>
  <si>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</si>
  <si>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</si>
  <si>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</si>
  <si>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</si>
  <si>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</si>
  <si>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</si>
  <si>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</si>
  <si>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</si>
  <si>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</si>
  <si>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</si>
  <si>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</si>
  <si>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</si>
  <si>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</si>
  <si>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</si>
  <si>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</si>
  <si>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</si>
  <si>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</si>
  <si>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</si>
  <si>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</si>
  <si>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</si>
  <si>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</si>
  <si>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</si>
  <si>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</si>
  <si>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</si>
  <si>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</si>
  <si>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</si>
  <si>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</si>
  <si>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</si>
  <si>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</si>
  <si>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</si>
  <si>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</si>
  <si>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</si>
  <si>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</si>
  <si>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</si>
  <si>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</si>
  <si>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</si>
  <si>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</si>
  <si>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</si>
  <si>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</si>
  <si>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</si>
  <si>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</si>
  <si>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</si>
  <si>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</si>
  <si>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</si>
  <si>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</si>
  <si>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</si>
  <si>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</si>
  <si>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</si>
  <si>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</si>
  <si>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</si>
  <si>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</si>
  <si>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</si>
  <si>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</si>
  <si>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</si>
  <si>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</si>
  <si>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</si>
  <si>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</si>
  <si>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</si>
  <si>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</si>
  <si>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</si>
  <si>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</si>
  <si>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</si>
  <si>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</si>
  <si>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</si>
  <si>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</si>
  <si>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</si>
  <si>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</si>
  <si>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</si>
  <si>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</si>
  <si>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</si>
  <si>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</si>
  <si>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</si>
  <si>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</si>
  <si>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</si>
  <si>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</si>
  <si>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</si>
  <si>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</si>
  <si>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</si>
  <si>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</si>
  <si>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</si>
  <si>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</si>
  <si>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</si>
  <si>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</si>
  <si>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</si>
  <si>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</si>
  <si>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</si>
  <si>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</si>
  <si>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</si>
  <si>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</si>
  <si>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</si>
  <si>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rPr>
        <b/>
        <sz val="9"/>
        <rFont val="Times New Roman"/>
        <family val="1"/>
      </rPr>
      <t xml:space="preserve">Дата на съставяне: </t>
    </r>
    <r>
      <rPr>
        <sz val="9"/>
        <rFont val="Times New Roman"/>
        <family val="1"/>
      </rPr>
      <t>09.01.2020</t>
    </r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</si>
  <si>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</si>
  <si>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</si>
  <si>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</si>
  <si>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</si>
  <si>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</si>
  <si>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</si>
  <si>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</si>
  <si>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</si>
  <si>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</si>
  <si>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</si>
  <si>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</si>
  <si>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</si>
  <si>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</si>
  <si>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</si>
  <si>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</si>
  <si>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</si>
  <si>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</si>
  <si>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</si>
  <si>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</si>
  <si>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</si>
  <si>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</si>
  <si>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</si>
  <si>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</si>
  <si>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</si>
  <si>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</si>
  <si>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</si>
  <si>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</si>
  <si>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</si>
  <si>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</si>
  <si>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</si>
  <si>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</si>
  <si>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</si>
  <si>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</si>
  <si>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</si>
  <si>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</si>
  <si>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</si>
  <si>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</si>
  <si>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</si>
  <si>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</si>
  <si>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</si>
  <si>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</si>
  <si>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</si>
  <si>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</si>
  <si>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</si>
  <si>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</si>
  <si>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</si>
  <si>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</si>
  <si>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</si>
  <si>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</si>
  <si>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</si>
  <si>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</si>
  <si>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</si>
  <si>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</si>
  <si>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</si>
  <si>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</si>
  <si>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</si>
  <si>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</si>
  <si>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</si>
  <si>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</si>
  <si>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</si>
  <si>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</si>
  <si>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</si>
  <si>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</si>
  <si>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</si>
  <si>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</si>
  <si>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</si>
  <si>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</si>
  <si>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</si>
  <si>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</si>
  <si>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</si>
  <si>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</si>
  <si>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</si>
  <si>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</si>
  <si>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</si>
  <si>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</si>
  <si>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</si>
  <si>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</si>
  <si>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</si>
  <si>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</si>
  <si>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</si>
  <si>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</si>
  <si>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</si>
  <si>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</si>
  <si>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</si>
  <si>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</si>
  <si>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</si>
  <si>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</si>
  <si>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</si>
  <si>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</si>
  <si>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</si>
  <si>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</si>
  <si>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</si>
  <si>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</si>
  <si>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</si>
  <si>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</si>
  <si>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</si>
  <si>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r>
      <rPr>
        <b/>
        <sz val="10"/>
        <rFont val="Times New Roman"/>
        <family val="1"/>
      </rPr>
      <t>Дата на съставяне:</t>
    </r>
    <r>
      <rPr>
        <sz val="10"/>
        <rFont val="Times New Roman"/>
        <family val="1"/>
      </rPr>
      <t xml:space="preserve"> 09.01.2020</t>
    </r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</si>
  <si>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</si>
  <si>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</si>
  <si>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</si>
  <si>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</si>
  <si>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</si>
  <si>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</si>
  <si>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</si>
  <si>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</si>
  <si>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</si>
  <si>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</si>
  <si>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</si>
  <si>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</si>
  <si>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</si>
  <si>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</si>
  <si>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</si>
  <si>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</si>
  <si>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</si>
  <si>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</si>
  <si>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</si>
  <si>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</si>
  <si>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</si>
  <si>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</si>
  <si>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</si>
  <si>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</si>
  <si>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</si>
  <si>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</si>
  <si>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</si>
  <si>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</si>
  <si>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</si>
  <si>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</si>
  <si>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</si>
  <si>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</si>
  <si>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</si>
  <si>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</si>
  <si>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</si>
  <si>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</si>
  <si>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</si>
  <si>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</si>
  <si>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</si>
  <si>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</si>
  <si>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</si>
  <si>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</si>
  <si>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</si>
  <si>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</si>
  <si>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</si>
  <si>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</si>
  <si>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</si>
  <si>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</si>
  <si>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</si>
  <si>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</si>
  <si>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</si>
  <si>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</si>
  <si>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</si>
  <si>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</si>
  <si>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</si>
  <si>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</si>
  <si>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</si>
  <si>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</si>
  <si>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</si>
  <si>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</si>
  <si>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</si>
  <si>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</si>
  <si>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</si>
  <si>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</si>
  <si>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</si>
  <si>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</si>
  <si>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</si>
  <si>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</si>
  <si>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</si>
  <si>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</si>
  <si>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</si>
  <si>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</si>
  <si>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</si>
  <si>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 Дата  на съставяне: 09.01.2020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</si>
  <si>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</si>
  <si>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</si>
  <si>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</si>
  <si>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</si>
  <si>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</si>
  <si>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</si>
  <si>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</si>
  <si>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</si>
  <si>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</si>
  <si>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</si>
  <si>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</si>
  <si>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</si>
  <si>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</si>
  <si>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</si>
  <si>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</si>
  <si>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</si>
  <si>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</si>
  <si>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</si>
  <si>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</si>
  <si>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</si>
  <si>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</si>
  <si>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</si>
  <si>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</si>
  <si>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</si>
  <si>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</si>
  <si>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</si>
  <si>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</si>
  <si>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</si>
  <si>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</si>
  <si>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</si>
  <si>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</si>
  <si>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</si>
  <si>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09.01.2020                                      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</si>
  <si>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</si>
  <si>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</si>
  <si>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</si>
  <si>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</si>
  <si>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</si>
  <si>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</si>
  <si>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</si>
  <si>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</si>
  <si>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</si>
  <si>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</si>
  <si>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</si>
  <si>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</si>
  <si>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</si>
  <si>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</si>
  <si>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</si>
  <si>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</si>
  <si>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</si>
  <si>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</si>
  <si>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</si>
  <si>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</si>
  <si>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</si>
  <si>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</si>
  <si>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</si>
  <si>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</si>
  <si>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</si>
  <si>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</si>
  <si>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</si>
  <si>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</si>
  <si>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</si>
  <si>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</si>
  <si>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</si>
  <si>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</si>
  <si>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</si>
  <si>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</si>
  <si>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</si>
  <si>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</si>
  <si>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</si>
  <si>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</si>
  <si>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</si>
  <si>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</si>
  <si>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</si>
  <si>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</si>
  <si>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</si>
  <si>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</si>
  <si>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</si>
  <si>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</si>
  <si>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</si>
  <si>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</si>
  <si>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</si>
  <si>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</si>
  <si>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</si>
  <si>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</si>
  <si>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</si>
  <si>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</si>
  <si>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</si>
  <si>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</si>
  <si>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</si>
  <si>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</si>
  <si>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</si>
  <si>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</si>
  <si>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</si>
  <si>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</si>
  <si>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</si>
  <si>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</si>
  <si>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</si>
  <si>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</si>
  <si>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</si>
  <si>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</si>
  <si>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</si>
  <si>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</si>
  <si>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</si>
  <si>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</si>
  <si>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</si>
  <si>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</si>
  <si>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</si>
  <si>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</si>
  <si>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</si>
  <si>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</si>
  <si>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</si>
  <si>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</si>
  <si>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</si>
  <si>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</si>
  <si>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</si>
  <si>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</si>
  <si>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</si>
  <si>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</si>
  <si>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</si>
  <si>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</si>
  <si>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</si>
  <si>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</si>
  <si>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</si>
  <si>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</si>
  <si>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</si>
  <si>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</si>
  <si>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</si>
  <si>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</si>
  <si>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</si>
  <si>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</si>
  <si>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</si>
  <si>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</si>
  <si>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</si>
  <si>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Дата на съставяне: 09.01.2020</t>
  </si>
  <si>
    <t>01.01.2019г.</t>
  </si>
  <si>
    <t>СТРОЙИНВЕСТХОЛДИНГ АД - в ликвидация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</si>
</sst>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64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65" fontId="13" fillId="0" borderId="12" xfId="62" applyNumberFormat="1" applyFont="1" applyBorder="1" applyAlignment="1">
      <alignment horizontal="center" vertical="top"/>
      <protection/>
    </xf>
    <xf numFmtId="165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65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65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3" borderId="12" xfId="62" applyNumberFormat="1" applyFont="1" applyFill="1" applyBorder="1" applyAlignment="1" applyProtection="1">
      <alignment horizontal="right" vertical="top"/>
      <protection locked="0"/>
    </xf>
    <xf numFmtId="165" fontId="13" fillId="0" borderId="12" xfId="62" applyNumberFormat="1" applyFont="1" applyFill="1" applyBorder="1" applyAlignment="1" applyProtection="1">
      <alignment horizontal="right" vertical="top"/>
      <protection/>
    </xf>
    <xf numFmtId="165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65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65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65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65" fontId="13" fillId="36" borderId="12" xfId="62" applyNumberFormat="1" applyFont="1" applyFill="1" applyBorder="1" applyAlignment="1" applyProtection="1">
      <alignment horizontal="right" vertical="top"/>
      <protection locked="0"/>
    </xf>
    <xf numFmtId="165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65" fontId="13" fillId="0" borderId="12" xfId="0" applyNumberFormat="1" applyFont="1" applyBorder="1" applyAlignment="1">
      <alignment horizontal="right" vertical="center" wrapText="1"/>
    </xf>
    <xf numFmtId="165" fontId="13" fillId="0" borderId="12" xfId="0" applyNumberFormat="1" applyFont="1" applyBorder="1" applyAlignment="1" applyProtection="1">
      <alignment horizontal="right" vertical="center" wrapText="1"/>
      <protection/>
    </xf>
    <xf numFmtId="165" fontId="13" fillId="0" borderId="12" xfId="62" applyNumberFormat="1" applyFont="1" applyBorder="1" applyAlignment="1">
      <alignment horizontal="right" vertical="top"/>
      <protection/>
    </xf>
    <xf numFmtId="165" fontId="13" fillId="0" borderId="12" xfId="62" applyNumberFormat="1" applyFont="1" applyFill="1" applyBorder="1" applyAlignment="1">
      <alignment horizontal="right" vertical="top"/>
      <protection/>
    </xf>
    <xf numFmtId="165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65" fontId="12" fillId="0" borderId="12" xfId="62" applyNumberFormat="1" applyFont="1" applyBorder="1" applyAlignment="1" applyProtection="1">
      <alignment horizontal="right" vertical="top" wrapText="1"/>
      <protection/>
    </xf>
    <xf numFmtId="165" fontId="12" fillId="0" borderId="12" xfId="62" applyNumberFormat="1" applyFont="1" applyBorder="1" applyAlignment="1" applyProtection="1">
      <alignment horizontal="right" vertical="top"/>
      <protection/>
    </xf>
    <xf numFmtId="165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65" fontId="13" fillId="0" borderId="12" xfId="62" applyNumberFormat="1" applyFont="1" applyBorder="1" applyAlignment="1" applyProtection="1">
      <alignment horizontal="right" vertical="top" wrapText="1"/>
      <protection locked="0"/>
    </xf>
    <xf numFmtId="165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65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65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65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5" fontId="24" fillId="0" borderId="12" xfId="64" applyNumberFormat="1" applyFont="1" applyBorder="1">
      <alignment/>
      <protection/>
    </xf>
    <xf numFmtId="165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65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65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65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65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65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65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65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65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65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65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65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65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65" fontId="13" fillId="36" borderId="13" xfId="61" applyNumberFormat="1" applyFont="1" applyFill="1" applyBorder="1" applyProtection="1">
      <alignment/>
      <protection locked="0"/>
    </xf>
    <xf numFmtId="165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65" fontId="13" fillId="33" borderId="12" xfId="61" applyNumberFormat="1" applyFont="1" applyFill="1" applyBorder="1" applyProtection="1">
      <alignment/>
      <protection locked="0"/>
    </xf>
    <xf numFmtId="165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65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65" fontId="13" fillId="33" borderId="12" xfId="61" applyNumberFormat="1" applyFont="1" applyFill="1" applyBorder="1" applyAlignment="1" applyProtection="1">
      <alignment vertical="center"/>
      <protection locked="0"/>
    </xf>
    <xf numFmtId="165" fontId="13" fillId="34" borderId="12" xfId="61" applyNumberFormat="1" applyFont="1" applyFill="1" applyBorder="1" applyProtection="1">
      <alignment/>
      <protection locked="0"/>
    </xf>
    <xf numFmtId="165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65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65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65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65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  <xf numFmtId="0" fontId="13" fillId="0" borderId="12" xfId="61" applyFont="1" applyBorder="1" applyAlignment="1" applyProtection="1">
      <alignment wrapText="1"/>
      <protection/>
    </xf>
    <xf numFmtId="0" fontId="14" fillId="0" borderId="0" xfId="62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7">
      <selection activeCell="E17" sqref="E17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533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6</v>
      </c>
      <c r="B9" s="6" t="s">
        <v>7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8</v>
      </c>
      <c r="B10" s="6" t="s">
        <v>9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10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11</v>
      </c>
      <c r="B13" s="9" t="s">
        <v>534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12</v>
      </c>
      <c r="B14" s="11" t="s">
        <v>13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14</v>
      </c>
      <c r="B15" s="11" t="s">
        <v>15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16</v>
      </c>
      <c r="B16" s="9" t="s">
        <v>17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18</v>
      </c>
      <c r="B17" s="9" t="s">
        <v>19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20</v>
      </c>
      <c r="B18" s="9" t="s">
        <v>21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22</v>
      </c>
      <c r="B19" s="9" t="s">
        <v>23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24</v>
      </c>
      <c r="B20" s="9" t="s">
        <v>25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26</v>
      </c>
      <c r="B21" s="11" t="s">
        <v>27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28</v>
      </c>
      <c r="B22" s="11" t="s">
        <v>27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29</v>
      </c>
      <c r="B23" s="12" t="s">
        <v>30</v>
      </c>
    </row>
    <row r="24" spans="1:2" ht="15.75">
      <c r="A24" s="10" t="s">
        <v>31</v>
      </c>
      <c r="B24" s="13" t="s">
        <v>32</v>
      </c>
    </row>
    <row r="25" spans="1:2" ht="15.75">
      <c r="A25" s="10" t="s">
        <v>33</v>
      </c>
      <c r="B25" s="11" t="s">
        <v>34</v>
      </c>
    </row>
    <row r="26" spans="1:2" ht="15.75">
      <c r="A26" s="14"/>
      <c r="B26" s="14"/>
    </row>
    <row r="27" spans="1:2" ht="15.75">
      <c r="A27" s="15" t="s">
        <v>35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zoomScalePageLayoutView="0" workbookViewId="0" topLeftCell="A46">
      <selection activeCell="C70" sqref="C70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36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- в ликвидация</v>
      </c>
      <c r="B3" s="322"/>
      <c r="C3" s="322"/>
      <c r="D3" s="322"/>
      <c r="E3" s="24"/>
      <c r="F3" s="25" t="s">
        <v>37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01.01.2019г. г. до 31.12.2019г. г.</v>
      </c>
      <c r="B4" s="323"/>
      <c r="C4" s="323"/>
      <c r="D4" s="323"/>
      <c r="E4" s="24"/>
      <c r="F4" s="24"/>
      <c r="G4" s="24"/>
      <c r="H4" s="24"/>
      <c r="I4" s="28"/>
      <c r="J4" s="22"/>
      <c r="K4" s="24"/>
      <c r="L4" s="23"/>
    </row>
    <row r="5" spans="1:12" ht="14.25" customHeight="1">
      <c r="A5" s="29"/>
      <c r="B5" s="27"/>
      <c r="C5" s="27"/>
      <c r="D5" s="24"/>
      <c r="E5" s="24"/>
      <c r="F5" s="24"/>
      <c r="G5" s="24"/>
      <c r="H5" s="24"/>
      <c r="I5" s="22"/>
      <c r="J5" s="22"/>
      <c r="K5" s="24"/>
      <c r="L5" s="24" t="s">
        <v>38</v>
      </c>
    </row>
    <row r="6" spans="1:12" ht="12" customHeight="1">
      <c r="A6" s="324" t="s">
        <v>39</v>
      </c>
      <c r="B6" s="324"/>
      <c r="C6" s="324"/>
      <c r="D6" s="324"/>
      <c r="E6" s="324"/>
      <c r="F6" s="324"/>
      <c r="G6" s="324" t="s">
        <v>40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41</v>
      </c>
      <c r="C7" s="325" t="s">
        <v>42</v>
      </c>
      <c r="D7" s="325"/>
      <c r="E7" s="325"/>
      <c r="F7" s="326" t="s">
        <v>43</v>
      </c>
      <c r="G7" s="30"/>
      <c r="H7" s="31" t="s">
        <v>41</v>
      </c>
      <c r="I7" s="325" t="s">
        <v>42</v>
      </c>
      <c r="J7" s="325"/>
      <c r="K7" s="325"/>
      <c r="L7" s="326" t="s">
        <v>43</v>
      </c>
    </row>
    <row r="8" spans="1:12" ht="24">
      <c r="A8" s="34" t="s">
        <v>44</v>
      </c>
      <c r="B8" s="31" t="s">
        <v>45</v>
      </c>
      <c r="C8" s="35" t="s">
        <v>46</v>
      </c>
      <c r="D8" s="33" t="s">
        <v>47</v>
      </c>
      <c r="E8" s="36" t="s">
        <v>48</v>
      </c>
      <c r="F8" s="326"/>
      <c r="G8" s="34" t="s">
        <v>44</v>
      </c>
      <c r="H8" s="31" t="s">
        <v>45</v>
      </c>
      <c r="I8" s="35" t="s">
        <v>46</v>
      </c>
      <c r="J8" s="33" t="s">
        <v>47</v>
      </c>
      <c r="K8" s="36" t="s">
        <v>48</v>
      </c>
      <c r="L8" s="326"/>
    </row>
    <row r="9" spans="1:12" ht="12">
      <c r="A9" s="34" t="s">
        <v>49</v>
      </c>
      <c r="B9" s="32" t="s">
        <v>50</v>
      </c>
      <c r="C9" s="32" t="s">
        <v>51</v>
      </c>
      <c r="D9" s="37">
        <v>2</v>
      </c>
      <c r="E9" s="37">
        <v>3</v>
      </c>
      <c r="F9" s="33">
        <v>4</v>
      </c>
      <c r="G9" s="38" t="s">
        <v>49</v>
      </c>
      <c r="H9" s="33" t="s">
        <v>50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52</v>
      </c>
      <c r="B10" s="32"/>
      <c r="C10" s="40"/>
      <c r="D10" s="40"/>
      <c r="E10" s="40"/>
      <c r="F10" s="41"/>
      <c r="G10" s="42" t="s">
        <v>53</v>
      </c>
      <c r="H10" s="43"/>
      <c r="I10" s="44"/>
      <c r="J10" s="44"/>
      <c r="K10" s="45"/>
      <c r="L10" s="45"/>
    </row>
    <row r="11" spans="1:12" ht="12">
      <c r="A11" s="42" t="s">
        <v>54</v>
      </c>
      <c r="B11" s="46"/>
      <c r="C11" s="47"/>
      <c r="D11" s="40"/>
      <c r="E11" s="40"/>
      <c r="F11" s="41"/>
      <c r="G11" s="48" t="s">
        <v>55</v>
      </c>
      <c r="H11" s="43"/>
      <c r="I11" s="44"/>
      <c r="J11" s="44"/>
      <c r="K11" s="45"/>
      <c r="L11" s="45"/>
    </row>
    <row r="12" spans="1:17" ht="12">
      <c r="A12" s="49" t="s">
        <v>56</v>
      </c>
      <c r="B12" s="43" t="s">
        <v>57</v>
      </c>
      <c r="C12" s="50"/>
      <c r="D12" s="51"/>
      <c r="E12" s="52">
        <f aca="true" t="shared" si="0" ref="E12:E21">C12+D12</f>
        <v>0</v>
      </c>
      <c r="F12" s="53"/>
      <c r="G12" s="54" t="s">
        <v>58</v>
      </c>
      <c r="H12" s="55" t="s">
        <v>59</v>
      </c>
      <c r="I12" s="53"/>
      <c r="J12" s="53">
        <v>375</v>
      </c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60</v>
      </c>
      <c r="B13" s="43" t="s">
        <v>61</v>
      </c>
      <c r="C13" s="50"/>
      <c r="D13" s="51"/>
      <c r="E13" s="52">
        <f t="shared" si="0"/>
        <v>0</v>
      </c>
      <c r="F13" s="53"/>
      <c r="G13" s="57" t="s">
        <v>62</v>
      </c>
      <c r="H13" s="55" t="s">
        <v>63</v>
      </c>
      <c r="I13" s="58"/>
      <c r="J13" s="58">
        <v>375</v>
      </c>
      <c r="K13" s="52">
        <f>I13+J13</f>
        <v>375</v>
      </c>
      <c r="L13" s="58">
        <v>375</v>
      </c>
      <c r="M13" s="56"/>
      <c r="N13" s="56"/>
      <c r="O13" s="56"/>
      <c r="P13" s="56"/>
      <c r="Q13" s="56"/>
    </row>
    <row r="14" spans="1:17" ht="12">
      <c r="A14" s="59" t="s">
        <v>64</v>
      </c>
      <c r="B14" s="43" t="s">
        <v>65</v>
      </c>
      <c r="C14" s="50"/>
      <c r="D14" s="51"/>
      <c r="E14" s="52">
        <f t="shared" si="0"/>
        <v>0</v>
      </c>
      <c r="F14" s="53"/>
      <c r="G14" s="57" t="s">
        <v>66</v>
      </c>
      <c r="H14" s="55" t="s">
        <v>67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68</v>
      </c>
      <c r="B15" s="43" t="s">
        <v>69</v>
      </c>
      <c r="C15" s="50"/>
      <c r="D15" s="51"/>
      <c r="E15" s="52">
        <f t="shared" si="0"/>
        <v>0</v>
      </c>
      <c r="F15" s="53"/>
      <c r="G15" s="57" t="s">
        <v>70</v>
      </c>
      <c r="H15" s="55" t="s">
        <v>71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72</v>
      </c>
      <c r="B16" s="43" t="s">
        <v>73</v>
      </c>
      <c r="C16" s="50"/>
      <c r="D16" s="51"/>
      <c r="E16" s="52">
        <f t="shared" si="0"/>
        <v>0</v>
      </c>
      <c r="F16" s="53"/>
      <c r="G16" s="61" t="s">
        <v>74</v>
      </c>
      <c r="H16" s="62" t="s">
        <v>75</v>
      </c>
      <c r="I16" s="63">
        <f>I15+I12</f>
        <v>0</v>
      </c>
      <c r="J16" s="63">
        <f>J15+J12</f>
        <v>375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76</v>
      </c>
      <c r="B17" s="64" t="s">
        <v>77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78</v>
      </c>
      <c r="B18" s="43" t="s">
        <v>79</v>
      </c>
      <c r="C18" s="50"/>
      <c r="D18" s="51"/>
      <c r="E18" s="52">
        <f t="shared" si="0"/>
        <v>0</v>
      </c>
      <c r="F18" s="53"/>
      <c r="G18" s="65" t="s">
        <v>80</v>
      </c>
      <c r="H18" s="62" t="s">
        <v>81</v>
      </c>
      <c r="I18" s="66"/>
      <c r="J18" s="66"/>
      <c r="K18" s="52">
        <f>I18+J18</f>
        <v>0</v>
      </c>
      <c r="L18" s="67"/>
      <c r="M18" s="56"/>
      <c r="N18" s="56"/>
      <c r="O18" s="56"/>
      <c r="P18" s="56"/>
      <c r="Q18" s="56"/>
    </row>
    <row r="19" spans="1:17" ht="12">
      <c r="A19" s="59" t="s">
        <v>82</v>
      </c>
      <c r="B19" s="43" t="s">
        <v>83</v>
      </c>
      <c r="C19" s="68"/>
      <c r="D19" s="69"/>
      <c r="E19" s="52">
        <f t="shared" si="0"/>
        <v>0</v>
      </c>
      <c r="F19" s="58"/>
      <c r="G19" s="65" t="s">
        <v>84</v>
      </c>
      <c r="H19" s="62" t="s">
        <v>85</v>
      </c>
      <c r="I19" s="66"/>
      <c r="J19" s="66">
        <v>-866</v>
      </c>
      <c r="K19" s="52">
        <f>I19+J19</f>
        <v>-866</v>
      </c>
      <c r="L19" s="67">
        <v>-709</v>
      </c>
      <c r="M19" s="56"/>
      <c r="N19" s="56"/>
      <c r="O19" s="56"/>
      <c r="P19" s="56"/>
      <c r="Q19" s="56"/>
    </row>
    <row r="20" spans="1:16" ht="12">
      <c r="A20" s="59" t="s">
        <v>86</v>
      </c>
      <c r="B20" s="43" t="s">
        <v>87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74</v>
      </c>
      <c r="B21" s="74" t="s">
        <v>88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89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90</v>
      </c>
      <c r="H22" s="43" t="s">
        <v>91</v>
      </c>
      <c r="I22" s="53"/>
      <c r="J22" s="53"/>
      <c r="K22" s="78">
        <f>I22+J22</f>
        <v>0</v>
      </c>
      <c r="L22" s="53"/>
    </row>
    <row r="23" spans="1:12" ht="12">
      <c r="A23" s="42" t="s">
        <v>92</v>
      </c>
      <c r="B23" s="81"/>
      <c r="C23" s="75"/>
      <c r="D23" s="77"/>
      <c r="E23" s="78"/>
      <c r="F23" s="79"/>
      <c r="G23" s="59" t="s">
        <v>93</v>
      </c>
      <c r="H23" s="43" t="s">
        <v>94</v>
      </c>
      <c r="I23" s="66"/>
      <c r="J23" s="66">
        <v>747</v>
      </c>
      <c r="K23" s="78">
        <f>I23+J23</f>
        <v>747</v>
      </c>
      <c r="L23" s="66">
        <v>746</v>
      </c>
    </row>
    <row r="24" spans="1:22" ht="12">
      <c r="A24" s="59" t="s">
        <v>95</v>
      </c>
      <c r="B24" s="43" t="s">
        <v>96</v>
      </c>
      <c r="C24" s="50"/>
      <c r="D24" s="50"/>
      <c r="E24" s="52">
        <f>C24+D24</f>
        <v>0</v>
      </c>
      <c r="F24" s="50"/>
      <c r="G24" s="61" t="s">
        <v>97</v>
      </c>
      <c r="H24" s="62" t="s">
        <v>98</v>
      </c>
      <c r="I24" s="63">
        <f>I23+I22</f>
        <v>0</v>
      </c>
      <c r="J24" s="63">
        <f>J23+J22</f>
        <v>747</v>
      </c>
      <c r="K24" s="63">
        <f>K23+K22</f>
        <v>747</v>
      </c>
      <c r="L24" s="63">
        <f>L23+L22</f>
        <v>746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99</v>
      </c>
      <c r="B25" s="43" t="s">
        <v>100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101</v>
      </c>
      <c r="B26" s="43" t="s">
        <v>102</v>
      </c>
      <c r="C26" s="50"/>
      <c r="D26" s="50"/>
      <c r="E26" s="52">
        <f>C26+D26</f>
        <v>0</v>
      </c>
      <c r="F26" s="50"/>
      <c r="G26" s="82" t="s">
        <v>103</v>
      </c>
      <c r="H26" s="83" t="s">
        <v>104</v>
      </c>
      <c r="I26" s="63">
        <f>I24+I18+I16+I19</f>
        <v>0</v>
      </c>
      <c r="J26" s="63">
        <f>J24+J18+J16+J19</f>
        <v>256</v>
      </c>
      <c r="K26" s="63">
        <f>K24+K18+K16+K19</f>
        <v>256</v>
      </c>
      <c r="L26" s="63">
        <f>L24+L18+L16+L19</f>
        <v>412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105</v>
      </c>
      <c r="B27" s="43" t="s">
        <v>106</v>
      </c>
      <c r="C27" s="50"/>
      <c r="D27" s="50"/>
      <c r="E27" s="52">
        <f>C27+D27</f>
        <v>0</v>
      </c>
      <c r="F27" s="50"/>
      <c r="G27" s="84" t="s">
        <v>107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108</v>
      </c>
      <c r="B28" s="81" t="s">
        <v>109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110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111</v>
      </c>
      <c r="B29" s="43"/>
      <c r="C29" s="75"/>
      <c r="D29" s="77"/>
      <c r="E29" s="78"/>
      <c r="F29" s="79"/>
      <c r="G29" s="80" t="s">
        <v>112</v>
      </c>
      <c r="H29" s="43" t="s">
        <v>113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114</v>
      </c>
      <c r="B30" s="43" t="s">
        <v>115</v>
      </c>
      <c r="C30" s="50"/>
      <c r="D30" s="50"/>
      <c r="E30" s="52">
        <f aca="true" t="shared" si="2" ref="E30:E36">C30+D30</f>
        <v>0</v>
      </c>
      <c r="F30" s="50"/>
      <c r="G30" s="54" t="s">
        <v>116</v>
      </c>
      <c r="H30" s="55" t="s">
        <v>117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118</v>
      </c>
      <c r="B31" s="64" t="s">
        <v>119</v>
      </c>
      <c r="C31" s="50"/>
      <c r="D31" s="50">
        <v>39</v>
      </c>
      <c r="E31" s="52">
        <f t="shared" si="2"/>
        <v>39</v>
      </c>
      <c r="F31" s="50">
        <v>39</v>
      </c>
      <c r="G31" s="54" t="s">
        <v>120</v>
      </c>
      <c r="H31" s="55" t="s">
        <v>121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122</v>
      </c>
      <c r="B32" s="43" t="s">
        <v>123</v>
      </c>
      <c r="C32" s="50"/>
      <c r="D32" s="50">
        <v>144</v>
      </c>
      <c r="E32" s="52">
        <f>C32+D32</f>
        <v>144</v>
      </c>
      <c r="F32" s="50">
        <v>250</v>
      </c>
      <c r="G32" s="54" t="s">
        <v>124</v>
      </c>
      <c r="H32" s="55" t="s">
        <v>125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126</v>
      </c>
      <c r="B33" s="43" t="s">
        <v>127</v>
      </c>
      <c r="C33" s="50"/>
      <c r="D33" s="50"/>
      <c r="E33" s="52">
        <f t="shared" si="2"/>
        <v>0</v>
      </c>
      <c r="F33" s="50"/>
      <c r="G33" s="54" t="s">
        <v>128</v>
      </c>
      <c r="H33" s="55" t="s">
        <v>129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130</v>
      </c>
      <c r="B34" s="43" t="s">
        <v>131</v>
      </c>
      <c r="C34" s="53"/>
      <c r="D34" s="53"/>
      <c r="E34" s="52">
        <f t="shared" si="2"/>
        <v>0</v>
      </c>
      <c r="F34" s="53"/>
      <c r="G34" s="54" t="s">
        <v>132</v>
      </c>
      <c r="H34" s="55" t="s">
        <v>133</v>
      </c>
      <c r="I34" s="53"/>
      <c r="J34" s="53">
        <v>2</v>
      </c>
      <c r="K34" s="52">
        <f t="shared" si="1"/>
        <v>2</v>
      </c>
      <c r="L34" s="53">
        <v>12</v>
      </c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134</v>
      </c>
      <c r="B35" s="74" t="s">
        <v>135</v>
      </c>
      <c r="C35" s="75">
        <f>SUM(C30:C34)</f>
        <v>0</v>
      </c>
      <c r="D35" s="76">
        <f>SUM(D30:D34)</f>
        <v>183</v>
      </c>
      <c r="E35" s="52">
        <f t="shared" si="2"/>
        <v>183</v>
      </c>
      <c r="F35" s="76">
        <f>SUM(F30:F34)</f>
        <v>289</v>
      </c>
      <c r="G35" s="54" t="s">
        <v>136</v>
      </c>
      <c r="H35" s="55" t="s">
        <v>137</v>
      </c>
      <c r="I35" s="53"/>
      <c r="J35" s="53"/>
      <c r="K35" s="52">
        <f t="shared" si="1"/>
        <v>0</v>
      </c>
      <c r="L35" s="53">
        <v>2</v>
      </c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138</v>
      </c>
      <c r="B36" s="74" t="s">
        <v>139</v>
      </c>
      <c r="C36" s="75">
        <f>C35+C28+C21</f>
        <v>0</v>
      </c>
      <c r="D36" s="76">
        <f>D35+D28+D21</f>
        <v>183</v>
      </c>
      <c r="E36" s="52">
        <f t="shared" si="2"/>
        <v>183</v>
      </c>
      <c r="F36" s="76">
        <f>F35+F28+F21</f>
        <v>289</v>
      </c>
      <c r="G36" s="54" t="s">
        <v>140</v>
      </c>
      <c r="H36" s="55" t="s">
        <v>141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142</v>
      </c>
      <c r="B37" s="43"/>
      <c r="C37" s="75"/>
      <c r="D37" s="77"/>
      <c r="E37" s="78"/>
      <c r="F37" s="79"/>
      <c r="G37" s="80" t="s">
        <v>143</v>
      </c>
      <c r="H37" s="43" t="s">
        <v>144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145</v>
      </c>
      <c r="B38" s="43"/>
      <c r="C38" s="75"/>
      <c r="D38" s="77"/>
      <c r="E38" s="78"/>
      <c r="F38" s="79"/>
      <c r="G38" s="80" t="s">
        <v>146</v>
      </c>
      <c r="H38" s="43" t="s">
        <v>147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148</v>
      </c>
      <c r="B39" s="43" t="s">
        <v>149</v>
      </c>
      <c r="C39" s="87"/>
      <c r="D39" s="87"/>
      <c r="E39" s="52">
        <f aca="true" t="shared" si="3" ref="E39:E44">C39+D39</f>
        <v>0</v>
      </c>
      <c r="F39" s="87"/>
      <c r="G39" s="54" t="s">
        <v>150</v>
      </c>
      <c r="H39" s="88" t="s">
        <v>151</v>
      </c>
      <c r="I39" s="53"/>
      <c r="J39" s="53"/>
      <c r="K39" s="52">
        <f t="shared" si="1"/>
        <v>0</v>
      </c>
      <c r="L39" s="53">
        <v>10</v>
      </c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152</v>
      </c>
      <c r="B40" s="43" t="s">
        <v>153</v>
      </c>
      <c r="C40" s="50"/>
      <c r="D40" s="50"/>
      <c r="E40" s="52">
        <f t="shared" si="3"/>
        <v>0</v>
      </c>
      <c r="F40" s="50"/>
      <c r="G40" s="61" t="s">
        <v>74</v>
      </c>
      <c r="H40" s="89" t="s">
        <v>154</v>
      </c>
      <c r="I40" s="63">
        <f>SUM(I29:I39)</f>
        <v>0</v>
      </c>
      <c r="J40" s="63">
        <f>SUM(J29:J39)</f>
        <v>2</v>
      </c>
      <c r="K40" s="63">
        <f>SUM(K29:K39)</f>
        <v>2</v>
      </c>
      <c r="L40" s="63">
        <f>SUM(L29:L39)</f>
        <v>24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155</v>
      </c>
      <c r="B41" s="43" t="s">
        <v>156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157</v>
      </c>
      <c r="B42" s="64" t="s">
        <v>158</v>
      </c>
      <c r="C42" s="50"/>
      <c r="D42" s="50"/>
      <c r="E42" s="52">
        <f t="shared" si="3"/>
        <v>0</v>
      </c>
      <c r="F42" s="50"/>
      <c r="G42" s="65" t="s">
        <v>159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130</v>
      </c>
      <c r="B43" s="43" t="s">
        <v>160</v>
      </c>
      <c r="C43" s="50"/>
      <c r="D43" s="50"/>
      <c r="E43" s="52">
        <f t="shared" si="3"/>
        <v>0</v>
      </c>
      <c r="F43" s="50"/>
      <c r="G43" s="54" t="s">
        <v>161</v>
      </c>
      <c r="H43" s="55" t="s">
        <v>162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74</v>
      </c>
      <c r="B44" s="74" t="s">
        <v>163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164</v>
      </c>
      <c r="H44" s="55" t="s">
        <v>165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166</v>
      </c>
      <c r="H45" s="43" t="s">
        <v>167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168</v>
      </c>
      <c r="B46" s="43"/>
      <c r="C46" s="75"/>
      <c r="D46" s="77"/>
      <c r="E46" s="78"/>
      <c r="F46" s="79"/>
      <c r="G46" s="80" t="s">
        <v>169</v>
      </c>
      <c r="H46" s="43" t="s">
        <v>170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171</v>
      </c>
      <c r="B47" s="43" t="s">
        <v>172</v>
      </c>
      <c r="C47" s="50"/>
      <c r="D47" s="50"/>
      <c r="E47" s="52">
        <f aca="true" t="shared" si="5" ref="E47:E53">C47+D47</f>
        <v>0</v>
      </c>
      <c r="F47" s="50"/>
      <c r="G47" s="54" t="s">
        <v>173</v>
      </c>
      <c r="H47" s="55" t="s">
        <v>162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174</v>
      </c>
      <c r="B48" s="43" t="s">
        <v>175</v>
      </c>
      <c r="C48" s="50"/>
      <c r="D48" s="50"/>
      <c r="E48" s="52">
        <f t="shared" si="5"/>
        <v>0</v>
      </c>
      <c r="F48" s="50"/>
      <c r="G48" s="54" t="s">
        <v>176</v>
      </c>
      <c r="H48" s="55" t="s">
        <v>177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178</v>
      </c>
      <c r="B49" s="43" t="s">
        <v>179</v>
      </c>
      <c r="C49" s="50"/>
      <c r="D49" s="50"/>
      <c r="E49" s="52">
        <f t="shared" si="5"/>
        <v>0</v>
      </c>
      <c r="F49" s="50"/>
      <c r="G49" s="54" t="s">
        <v>180</v>
      </c>
      <c r="H49" s="55" t="s">
        <v>181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182</v>
      </c>
      <c r="B50" s="64" t="s">
        <v>183</v>
      </c>
      <c r="C50" s="50"/>
      <c r="D50" s="50">
        <v>4</v>
      </c>
      <c r="E50" s="52">
        <f t="shared" si="5"/>
        <v>4</v>
      </c>
      <c r="F50" s="50">
        <v>4</v>
      </c>
      <c r="G50" s="54" t="s">
        <v>86</v>
      </c>
      <c r="H50" s="55" t="s">
        <v>184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185</v>
      </c>
      <c r="B51" s="43" t="s">
        <v>186</v>
      </c>
      <c r="C51" s="50"/>
      <c r="D51" s="50"/>
      <c r="E51" s="52">
        <f t="shared" si="5"/>
        <v>0</v>
      </c>
      <c r="F51" s="50"/>
      <c r="G51" s="61" t="s">
        <v>108</v>
      </c>
      <c r="H51" s="62" t="s">
        <v>187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188</v>
      </c>
      <c r="B52" s="43" t="s">
        <v>189</v>
      </c>
      <c r="C52" s="50"/>
      <c r="D52" s="50"/>
      <c r="E52" s="52">
        <f t="shared" si="5"/>
        <v>0</v>
      </c>
      <c r="F52" s="50"/>
      <c r="G52" s="84" t="s">
        <v>190</v>
      </c>
      <c r="H52" s="62" t="s">
        <v>191</v>
      </c>
      <c r="I52" s="63">
        <f>I40+I51</f>
        <v>0</v>
      </c>
      <c r="J52" s="63">
        <f>J40+J51</f>
        <v>2</v>
      </c>
      <c r="K52" s="63">
        <f>K40+K51</f>
        <v>2</v>
      </c>
      <c r="L52" s="63">
        <f>L40+L51</f>
        <v>24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108</v>
      </c>
      <c r="B53" s="74" t="s">
        <v>192</v>
      </c>
      <c r="C53" s="75">
        <f>SUM(C47:C52)</f>
        <v>0</v>
      </c>
      <c r="D53" s="76">
        <f>SUM(D47:D52)</f>
        <v>4</v>
      </c>
      <c r="E53" s="52">
        <f t="shared" si="5"/>
        <v>4</v>
      </c>
      <c r="F53" s="76">
        <f>SUM(F47:F52)</f>
        <v>4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193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194</v>
      </c>
      <c r="B55" s="64" t="s">
        <v>195</v>
      </c>
      <c r="C55" s="79">
        <f>SUM(C56:C59)</f>
        <v>0</v>
      </c>
      <c r="D55" s="63">
        <f>SUM(D56:D59)</f>
        <v>27</v>
      </c>
      <c r="E55" s="52">
        <f aca="true" t="shared" si="6" ref="E55:E65">C55+D55</f>
        <v>27</v>
      </c>
      <c r="F55" s="63">
        <f>SUM(F56:F59)</f>
        <v>139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196</v>
      </c>
      <c r="B56" s="43" t="s">
        <v>197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198</v>
      </c>
      <c r="B57" s="43" t="s">
        <v>199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200</v>
      </c>
      <c r="B58" s="43" t="s">
        <v>201</v>
      </c>
      <c r="C58" s="53"/>
      <c r="D58" s="53">
        <v>15</v>
      </c>
      <c r="E58" s="52">
        <f t="shared" si="6"/>
        <v>15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202</v>
      </c>
      <c r="B59" s="43" t="s">
        <v>203</v>
      </c>
      <c r="C59" s="53"/>
      <c r="D59" s="53">
        <v>12</v>
      </c>
      <c r="E59" s="52">
        <f t="shared" si="6"/>
        <v>12</v>
      </c>
      <c r="F59" s="53">
        <v>124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204</v>
      </c>
      <c r="B60" s="43" t="s">
        <v>205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206</v>
      </c>
      <c r="B61" s="43" t="s">
        <v>207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208</v>
      </c>
      <c r="B62" s="43" t="s">
        <v>209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210</v>
      </c>
      <c r="B63" s="43" t="s">
        <v>211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130</v>
      </c>
      <c r="B64" s="43" t="s">
        <v>212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134</v>
      </c>
      <c r="B65" s="81" t="s">
        <v>213</v>
      </c>
      <c r="C65" s="79">
        <f>C55+C60+C61+C63+C64</f>
        <v>0</v>
      </c>
      <c r="D65" s="63">
        <f>D55+D60+D61+D63+D64</f>
        <v>27</v>
      </c>
      <c r="E65" s="52">
        <f t="shared" si="6"/>
        <v>27</v>
      </c>
      <c r="F65" s="63">
        <f>F55+F60+F61+F63+F64</f>
        <v>139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214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215</v>
      </c>
      <c r="B67" s="43" t="s">
        <v>216</v>
      </c>
      <c r="C67" s="53">
        <v>0</v>
      </c>
      <c r="D67" s="53"/>
      <c r="E67" s="52">
        <f>C67+D67</f>
        <v>0</v>
      </c>
      <c r="F67" s="53">
        <v>1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217</v>
      </c>
      <c r="B68" s="43" t="s">
        <v>218</v>
      </c>
      <c r="C68" s="53">
        <v>44</v>
      </c>
      <c r="D68" s="53"/>
      <c r="E68" s="52">
        <f>C68+D68</f>
        <v>44</v>
      </c>
      <c r="F68" s="53">
        <v>3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97</v>
      </c>
      <c r="B69" s="74" t="s">
        <v>219</v>
      </c>
      <c r="C69" s="75">
        <f>C68+C67</f>
        <v>44</v>
      </c>
      <c r="D69" s="76">
        <f>D68+D67</f>
        <v>0</v>
      </c>
      <c r="E69" s="52">
        <f>C69+D69</f>
        <v>44</v>
      </c>
      <c r="F69" s="76">
        <f>F68+F67</f>
        <v>4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220</v>
      </c>
      <c r="B70" s="35" t="s">
        <v>221</v>
      </c>
      <c r="C70" s="79">
        <f>C69+C65+C53+C44</f>
        <v>44</v>
      </c>
      <c r="D70" s="63">
        <f>D69+D65+D53+D44</f>
        <v>31</v>
      </c>
      <c r="E70" s="52">
        <f>C70+D70</f>
        <v>75</v>
      </c>
      <c r="F70" s="63">
        <f>F69+F65+F53+F44</f>
        <v>147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222</v>
      </c>
      <c r="B71" s="35" t="s">
        <v>223</v>
      </c>
      <c r="C71" s="75">
        <f>C70+C36</f>
        <v>44</v>
      </c>
      <c r="D71" s="76">
        <f>D70+D36</f>
        <v>214</v>
      </c>
      <c r="E71" s="52">
        <f>C71+D71</f>
        <v>258</v>
      </c>
      <c r="F71" s="76">
        <f>F70+F36</f>
        <v>436</v>
      </c>
      <c r="G71" s="100" t="s">
        <v>224</v>
      </c>
      <c r="H71" s="83" t="s">
        <v>225</v>
      </c>
      <c r="I71" s="63">
        <f>I52+I26</f>
        <v>0</v>
      </c>
      <c r="J71" s="63">
        <f>J52+J26</f>
        <v>258</v>
      </c>
      <c r="K71" s="63">
        <f>K52+K26</f>
        <v>258</v>
      </c>
      <c r="L71" s="63">
        <f>L52+L26</f>
        <v>436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226</v>
      </c>
      <c r="B75" s="111"/>
      <c r="C75" s="112"/>
      <c r="D75" s="113" t="s">
        <v>227</v>
      </c>
      <c r="E75" s="113"/>
      <c r="F75" s="114" t="s">
        <v>228</v>
      </c>
      <c r="G75" s="115" t="s">
        <v>229</v>
      </c>
      <c r="H75" s="116"/>
      <c r="I75" s="23" t="s">
        <v>230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9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9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C27" sqref="C27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231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25.5">
      <c r="A3" s="142" t="str">
        <f>'справка №1-БАЛАНС'!A3:D3</f>
        <v>Име на отчитащото се предприятие: СТРОЙИНВЕСТХОЛДИНГ АД - в ликвидация</v>
      </c>
      <c r="B3" s="142"/>
      <c r="C3" s="143"/>
      <c r="D3" s="143" t="s">
        <v>37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01.01.2019г. г. до 31.12.2019г. г.</v>
      </c>
      <c r="B4" s="142"/>
      <c r="C4" s="139"/>
      <c r="D4" s="139"/>
      <c r="E4" s="145"/>
      <c r="F4" s="28"/>
      <c r="G4" s="139"/>
      <c r="H4" s="22"/>
    </row>
    <row r="5" spans="1:8" ht="12.75">
      <c r="A5" s="142"/>
      <c r="B5" s="142"/>
      <c r="E5" s="145"/>
      <c r="F5" s="145"/>
      <c r="H5" s="145" t="s">
        <v>232</v>
      </c>
    </row>
    <row r="6" spans="1:8" ht="25.5">
      <c r="A6" s="146" t="s">
        <v>233</v>
      </c>
      <c r="B6" s="147" t="s">
        <v>234</v>
      </c>
      <c r="C6" s="148" t="s">
        <v>42</v>
      </c>
      <c r="D6" s="147" t="s">
        <v>235</v>
      </c>
      <c r="E6" s="146" t="s">
        <v>236</v>
      </c>
      <c r="F6" s="147" t="s">
        <v>234</v>
      </c>
      <c r="G6" s="148" t="s">
        <v>42</v>
      </c>
      <c r="H6" s="147" t="s">
        <v>235</v>
      </c>
    </row>
    <row r="7" spans="1:8" ht="12.75">
      <c r="A7" s="149" t="s">
        <v>49</v>
      </c>
      <c r="B7" s="150" t="s">
        <v>50</v>
      </c>
      <c r="C7" s="151">
        <v>1</v>
      </c>
      <c r="D7" s="151">
        <v>2</v>
      </c>
      <c r="E7" s="149" t="s">
        <v>49</v>
      </c>
      <c r="F7" s="150" t="s">
        <v>50</v>
      </c>
      <c r="G7" s="151">
        <v>1</v>
      </c>
      <c r="H7" s="151">
        <v>2</v>
      </c>
    </row>
    <row r="8" spans="1:8" ht="12.75">
      <c r="A8" s="152" t="s">
        <v>237</v>
      </c>
      <c r="B8" s="152"/>
      <c r="C8" s="153"/>
      <c r="D8" s="153"/>
      <c r="E8" s="154" t="s">
        <v>238</v>
      </c>
      <c r="F8" s="154"/>
      <c r="G8" s="155"/>
      <c r="H8" s="155"/>
    </row>
    <row r="9" spans="1:18" ht="12.75">
      <c r="A9" s="156" t="s">
        <v>239</v>
      </c>
      <c r="B9" s="157" t="s">
        <v>240</v>
      </c>
      <c r="C9" s="158"/>
      <c r="D9" s="158"/>
      <c r="E9" s="159" t="s">
        <v>241</v>
      </c>
      <c r="F9" s="160" t="s">
        <v>242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243</v>
      </c>
      <c r="B10" s="157" t="s">
        <v>244</v>
      </c>
      <c r="C10" s="158"/>
      <c r="D10" s="158"/>
      <c r="E10" s="159" t="s">
        <v>245</v>
      </c>
      <c r="F10" s="160" t="s">
        <v>246</v>
      </c>
      <c r="G10" s="158"/>
      <c r="H10" s="158"/>
    </row>
    <row r="11" spans="1:8" ht="12.75">
      <c r="A11" s="156" t="s">
        <v>247</v>
      </c>
      <c r="B11" s="157" t="s">
        <v>248</v>
      </c>
      <c r="C11" s="158"/>
      <c r="D11" s="158"/>
      <c r="E11" s="159" t="s">
        <v>249</v>
      </c>
      <c r="F11" s="160" t="s">
        <v>250</v>
      </c>
      <c r="G11" s="158"/>
      <c r="H11" s="158"/>
    </row>
    <row r="12" spans="1:8" ht="12.75">
      <c r="A12" s="156" t="s">
        <v>251</v>
      </c>
      <c r="B12" s="157" t="s">
        <v>252</v>
      </c>
      <c r="C12" s="158"/>
      <c r="D12" s="158"/>
      <c r="E12" s="159" t="s">
        <v>253</v>
      </c>
      <c r="F12" s="160" t="s">
        <v>254</v>
      </c>
      <c r="G12" s="158"/>
      <c r="H12" s="158"/>
    </row>
    <row r="13" spans="1:8" ht="25.5">
      <c r="A13" s="156" t="s">
        <v>255</v>
      </c>
      <c r="B13" s="157" t="s">
        <v>256</v>
      </c>
      <c r="C13" s="158"/>
      <c r="D13" s="158"/>
      <c r="E13" s="159" t="s">
        <v>257</v>
      </c>
      <c r="F13" s="160" t="s">
        <v>258</v>
      </c>
      <c r="G13" s="158"/>
      <c r="H13" s="158"/>
    </row>
    <row r="14" spans="1:8" ht="12.75">
      <c r="A14" s="156" t="s">
        <v>259</v>
      </c>
      <c r="B14" s="157" t="s">
        <v>260</v>
      </c>
      <c r="C14" s="158"/>
      <c r="D14" s="158"/>
      <c r="E14" s="159" t="s">
        <v>261</v>
      </c>
      <c r="F14" s="160" t="s">
        <v>262</v>
      </c>
      <c r="G14" s="158"/>
      <c r="H14" s="158"/>
    </row>
    <row r="15" spans="1:8" ht="12.75">
      <c r="A15" s="156" t="s">
        <v>263</v>
      </c>
      <c r="B15" s="157" t="s">
        <v>264</v>
      </c>
      <c r="C15" s="158"/>
      <c r="D15" s="158"/>
      <c r="E15" s="164" t="s">
        <v>265</v>
      </c>
      <c r="F15" s="165" t="s">
        <v>266</v>
      </c>
      <c r="G15" s="166"/>
      <c r="H15" s="166"/>
    </row>
    <row r="16" spans="1:8" ht="12.75">
      <c r="A16" s="164" t="s">
        <v>267</v>
      </c>
      <c r="B16" s="157" t="s">
        <v>268</v>
      </c>
      <c r="C16" s="166"/>
      <c r="D16" s="166"/>
      <c r="E16" s="159" t="s">
        <v>269</v>
      </c>
      <c r="F16" s="165" t="s">
        <v>270</v>
      </c>
      <c r="G16" s="158"/>
      <c r="H16" s="158"/>
    </row>
    <row r="17" spans="1:18" ht="13.5">
      <c r="A17" s="159" t="s">
        <v>271</v>
      </c>
      <c r="B17" s="165" t="s">
        <v>272</v>
      </c>
      <c r="C17" s="158"/>
      <c r="D17" s="158"/>
      <c r="E17" s="167" t="s">
        <v>273</v>
      </c>
      <c r="F17" s="168" t="s">
        <v>274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275</v>
      </c>
      <c r="B18" s="169" t="s">
        <v>276</v>
      </c>
      <c r="C18" s="161">
        <f>SUM(C9:C15)+C17</f>
        <v>0</v>
      </c>
      <c r="D18" s="161">
        <f>SUM(D9:D15)+D17</f>
        <v>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277</v>
      </c>
      <c r="B19" s="168" t="s">
        <v>278</v>
      </c>
      <c r="C19" s="173">
        <f>+IF((G17-C18)&lt;0,0,(G17-C18))</f>
        <v>0</v>
      </c>
      <c r="D19" s="173">
        <f>+IF((H17-D18)&lt;0,0,(H17-D18))</f>
        <v>0</v>
      </c>
      <c r="E19" s="174" t="s">
        <v>279</v>
      </c>
      <c r="F19" s="175" t="s">
        <v>280</v>
      </c>
      <c r="G19" s="162">
        <f>+IF((C18-G17)&lt;0,0,(C18-G17))</f>
        <v>0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281</v>
      </c>
      <c r="B20" s="169" t="s">
        <v>282</v>
      </c>
      <c r="C20" s="158"/>
      <c r="D20" s="158"/>
      <c r="E20" s="172" t="s">
        <v>283</v>
      </c>
      <c r="F20" s="176" t="s">
        <v>284</v>
      </c>
      <c r="G20" s="161">
        <f>IF((C19=0),(G19+C20),IF((C19-C20)&lt;0,C20-C19,0))</f>
        <v>0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285</v>
      </c>
      <c r="B21" s="177" t="s">
        <v>286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287</v>
      </c>
      <c r="B23" s="147"/>
      <c r="C23" s="161"/>
      <c r="D23" s="161"/>
      <c r="E23" s="154" t="s">
        <v>288</v>
      </c>
      <c r="F23" s="179"/>
      <c r="G23" s="161"/>
      <c r="H23" s="161"/>
    </row>
    <row r="24" spans="1:18" ht="12.75">
      <c r="A24" s="159" t="s">
        <v>289</v>
      </c>
      <c r="B24" s="157" t="s">
        <v>290</v>
      </c>
      <c r="C24" s="158"/>
      <c r="D24" s="158"/>
      <c r="E24" s="159" t="s">
        <v>241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291</v>
      </c>
      <c r="B25" s="160" t="s">
        <v>292</v>
      </c>
      <c r="C25" s="158">
        <v>15</v>
      </c>
      <c r="D25" s="158">
        <v>16</v>
      </c>
      <c r="E25" s="159" t="s">
        <v>293</v>
      </c>
      <c r="F25" s="160" t="s">
        <v>294</v>
      </c>
      <c r="G25" s="158"/>
      <c r="H25" s="158"/>
    </row>
    <row r="26" spans="1:8" ht="12.75">
      <c r="A26" s="159" t="s">
        <v>295</v>
      </c>
      <c r="B26" s="160" t="s">
        <v>248</v>
      </c>
      <c r="C26" s="158">
        <v>88</v>
      </c>
      <c r="D26" s="158">
        <v>77</v>
      </c>
      <c r="E26" s="159" t="s">
        <v>296</v>
      </c>
      <c r="F26" s="160" t="s">
        <v>297</v>
      </c>
      <c r="G26" s="158"/>
      <c r="H26" s="158"/>
    </row>
    <row r="27" spans="1:8" ht="12.75">
      <c r="A27" s="159" t="s">
        <v>298</v>
      </c>
      <c r="B27" s="160" t="s">
        <v>299</v>
      </c>
      <c r="C27" s="158">
        <v>13</v>
      </c>
      <c r="D27" s="158">
        <v>5</v>
      </c>
      <c r="E27" s="159" t="s">
        <v>300</v>
      </c>
      <c r="F27" s="160" t="s">
        <v>301</v>
      </c>
      <c r="G27" s="158"/>
      <c r="H27" s="158"/>
    </row>
    <row r="28" spans="1:8" ht="12.75">
      <c r="A28" s="159" t="s">
        <v>302</v>
      </c>
      <c r="B28" s="160" t="s">
        <v>264</v>
      </c>
      <c r="C28" s="158">
        <v>40</v>
      </c>
      <c r="D28" s="158">
        <v>257</v>
      </c>
      <c r="E28" s="159" t="s">
        <v>303</v>
      </c>
      <c r="F28" s="160" t="s">
        <v>304</v>
      </c>
      <c r="G28" s="158">
        <v>106</v>
      </c>
      <c r="H28" s="158"/>
    </row>
    <row r="29" spans="1:8" ht="12.75">
      <c r="A29" s="159" t="s">
        <v>305</v>
      </c>
      <c r="B29" s="160" t="s">
        <v>252</v>
      </c>
      <c r="C29" s="166"/>
      <c r="D29" s="166"/>
      <c r="E29" s="159" t="s">
        <v>306</v>
      </c>
      <c r="F29" s="160" t="s">
        <v>307</v>
      </c>
      <c r="G29" s="166"/>
      <c r="H29" s="166"/>
    </row>
    <row r="30" spans="1:8" ht="12.75">
      <c r="A30" s="180" t="s">
        <v>308</v>
      </c>
      <c r="B30" s="160" t="s">
        <v>256</v>
      </c>
      <c r="C30" s="158"/>
      <c r="D30" s="158"/>
      <c r="E30" s="159" t="s">
        <v>309</v>
      </c>
      <c r="F30" s="160" t="s">
        <v>310</v>
      </c>
      <c r="G30" s="158"/>
      <c r="H30" s="158"/>
    </row>
    <row r="31" spans="1:18" ht="15.75" customHeight="1">
      <c r="A31" s="159" t="s">
        <v>311</v>
      </c>
      <c r="B31" s="160" t="s">
        <v>260</v>
      </c>
      <c r="C31" s="158"/>
      <c r="D31" s="158">
        <v>12</v>
      </c>
      <c r="E31" s="167" t="s">
        <v>312</v>
      </c>
      <c r="F31" s="181" t="s">
        <v>274</v>
      </c>
      <c r="G31" s="182">
        <f>+G24+G28+G30</f>
        <v>106</v>
      </c>
      <c r="H31" s="182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313</v>
      </c>
      <c r="B32" s="181" t="s">
        <v>276</v>
      </c>
      <c r="C32" s="161">
        <f>SUM(C24:C28)+C30+C31</f>
        <v>156</v>
      </c>
      <c r="D32" s="161">
        <f>SUM(D24:D28)+D30+D31</f>
        <v>367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314</v>
      </c>
      <c r="B33" s="147" t="s">
        <v>278</v>
      </c>
      <c r="C33" s="173">
        <f>+IF((G31-C32)&lt;0,0,(G31-C32))</f>
        <v>0</v>
      </c>
      <c r="D33" s="173">
        <f>+IF((H31-D32)&lt;0,0,(H31-D32))</f>
        <v>0</v>
      </c>
      <c r="E33" s="174" t="s">
        <v>315</v>
      </c>
      <c r="F33" s="171" t="s">
        <v>280</v>
      </c>
      <c r="G33" s="184">
        <f>+IF((C32-G31)&lt;0,0,(C32-G31))</f>
        <v>50</v>
      </c>
      <c r="H33" s="184">
        <f>+IF((D32-H31)&lt;0,0,(D32-H31))</f>
        <v>367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316</v>
      </c>
      <c r="B34" s="168" t="s">
        <v>282</v>
      </c>
      <c r="C34" s="158"/>
      <c r="D34" s="158"/>
      <c r="E34" s="172"/>
      <c r="F34" s="147"/>
      <c r="G34" s="161"/>
      <c r="H34" s="161"/>
    </row>
    <row r="35" spans="1:18" ht="12.75">
      <c r="A35" s="172" t="s">
        <v>317</v>
      </c>
      <c r="B35" s="176" t="s">
        <v>286</v>
      </c>
      <c r="C35" s="178">
        <f>IF((C33-C34&gt;0),(C33-C34),0)</f>
        <v>0</v>
      </c>
      <c r="D35" s="178">
        <f>IF((D33-D34&gt;0),(D33-D34),0)</f>
        <v>0</v>
      </c>
      <c r="E35" s="174" t="s">
        <v>318</v>
      </c>
      <c r="F35" s="185" t="s">
        <v>284</v>
      </c>
      <c r="G35" s="161">
        <f>IF((C33=0),(G33+C34),IF((C33-C34)&lt;0,C34-C33,0))</f>
        <v>50</v>
      </c>
      <c r="H35" s="161">
        <f>IF((D33=0),(H33+D34),IF((D33-D34)&lt;0,D34-D33,0))</f>
        <v>367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319</v>
      </c>
      <c r="B36" s="176" t="s">
        <v>320</v>
      </c>
      <c r="C36" s="161">
        <f>+C35+C34+C32+C21+C20+C18</f>
        <v>156</v>
      </c>
      <c r="D36" s="161">
        <f>+D35+D34+D32+D21+D20+D18</f>
        <v>367</v>
      </c>
      <c r="E36" s="187" t="s">
        <v>321</v>
      </c>
      <c r="F36" s="175" t="s">
        <v>322</v>
      </c>
      <c r="G36" s="162">
        <f>+G35+G31+G20+G17</f>
        <v>156</v>
      </c>
      <c r="H36" s="162">
        <f>+H35+H31+H20+H17</f>
        <v>367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323</v>
      </c>
      <c r="B39" s="194"/>
      <c r="C39" s="195" t="s">
        <v>227</v>
      </c>
      <c r="D39" s="196" t="s">
        <v>228</v>
      </c>
      <c r="E39" s="115" t="s">
        <v>229</v>
      </c>
      <c r="F39" s="197"/>
      <c r="G39" s="198" t="s">
        <v>230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9" sqref="A29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324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7" t="str">
        <f>reportingEntity</f>
        <v>Име на отчитащото се предприятие: СТРОЙИНВЕСТХОЛДИНГ АД - в ликвидация</v>
      </c>
      <c r="B3" s="20"/>
      <c r="C3" s="203" t="s">
        <v>37</v>
      </c>
      <c r="D3" s="204"/>
      <c r="E3" s="202"/>
      <c r="F3" s="202"/>
    </row>
    <row r="4" spans="1:6" ht="15.75" customHeight="1">
      <c r="A4" s="27" t="str">
        <f>reportingPeriod</f>
        <v>Отчетен период: от 01.01.2019г. г. до 31.12.2019г. г.</v>
      </c>
      <c r="B4" s="27"/>
      <c r="C4" s="205"/>
      <c r="D4" s="206" t="str">
        <f>bulstat</f>
        <v>ЕИК: 121592481</v>
      </c>
      <c r="E4" s="22"/>
      <c r="F4" s="202"/>
    </row>
    <row r="5" spans="1:6" ht="15.75" customHeight="1">
      <c r="A5" s="27"/>
      <c r="B5" s="27"/>
      <c r="C5" s="205"/>
      <c r="D5" s="28"/>
      <c r="E5" s="22"/>
      <c r="F5" s="202"/>
    </row>
    <row r="6" spans="1:4" ht="15.75" customHeight="1">
      <c r="A6" s="207"/>
      <c r="B6" s="207"/>
      <c r="C6" s="208"/>
      <c r="D6" s="209" t="s">
        <v>325</v>
      </c>
    </row>
    <row r="7" spans="1:4" ht="24">
      <c r="A7" s="210" t="s">
        <v>326</v>
      </c>
      <c r="B7" s="210" t="s">
        <v>234</v>
      </c>
      <c r="C7" s="211" t="s">
        <v>327</v>
      </c>
      <c r="D7" s="211" t="s">
        <v>235</v>
      </c>
    </row>
    <row r="8" spans="1:4" ht="12.75">
      <c r="A8" s="210" t="s">
        <v>49</v>
      </c>
      <c r="B8" s="210" t="s">
        <v>50</v>
      </c>
      <c r="C8" s="210">
        <v>1</v>
      </c>
      <c r="D8" s="210">
        <v>2</v>
      </c>
    </row>
    <row r="9" spans="1:4" ht="12.75">
      <c r="A9" s="212" t="s">
        <v>328</v>
      </c>
      <c r="B9" s="212"/>
      <c r="C9" s="213"/>
      <c r="D9" s="213"/>
    </row>
    <row r="10" spans="1:4" ht="12.75">
      <c r="A10" s="214" t="s">
        <v>329</v>
      </c>
      <c r="B10" s="215" t="s">
        <v>330</v>
      </c>
      <c r="C10" s="216"/>
      <c r="D10" s="216"/>
    </row>
    <row r="11" spans="1:4" ht="12.75">
      <c r="A11" s="214" t="s">
        <v>331</v>
      </c>
      <c r="B11" s="215" t="s">
        <v>332</v>
      </c>
      <c r="C11" s="216"/>
      <c r="D11" s="216"/>
    </row>
    <row r="12" spans="1:4" ht="12.75">
      <c r="A12" s="214" t="s">
        <v>333</v>
      </c>
      <c r="B12" s="215" t="s">
        <v>334</v>
      </c>
      <c r="C12" s="216"/>
      <c r="D12" s="216"/>
    </row>
    <row r="13" spans="1:4" ht="12.75">
      <c r="A13" s="214" t="s">
        <v>335</v>
      </c>
      <c r="B13" s="215" t="s">
        <v>336</v>
      </c>
      <c r="C13" s="216"/>
      <c r="D13" s="216"/>
    </row>
    <row r="14" spans="1:4" ht="12.75">
      <c r="A14" s="214" t="s">
        <v>337</v>
      </c>
      <c r="B14" s="215" t="s">
        <v>338</v>
      </c>
      <c r="C14" s="216"/>
      <c r="D14" s="216"/>
    </row>
    <row r="15" spans="1:4" ht="12.75">
      <c r="A15" s="214" t="s">
        <v>339</v>
      </c>
      <c r="B15" s="215" t="s">
        <v>340</v>
      </c>
      <c r="C15" s="216"/>
      <c r="D15" s="216"/>
    </row>
    <row r="16" spans="1:4" ht="12.75">
      <c r="A16" s="214" t="s">
        <v>341</v>
      </c>
      <c r="B16" s="215" t="s">
        <v>342</v>
      </c>
      <c r="C16" s="216"/>
      <c r="D16" s="216"/>
    </row>
    <row r="17" spans="1:4" ht="12.75">
      <c r="A17" s="214" t="s">
        <v>343</v>
      </c>
      <c r="B17" s="215" t="s">
        <v>344</v>
      </c>
      <c r="C17" s="216"/>
      <c r="D17" s="216"/>
    </row>
    <row r="18" spans="1:4" ht="12.75">
      <c r="A18" s="214" t="s">
        <v>345</v>
      </c>
      <c r="B18" s="215" t="s">
        <v>346</v>
      </c>
      <c r="C18" s="216"/>
      <c r="D18" s="216"/>
    </row>
    <row r="19" spans="1:4" ht="12.75">
      <c r="A19" s="214" t="s">
        <v>347</v>
      </c>
      <c r="B19" s="215" t="s">
        <v>348</v>
      </c>
      <c r="C19" s="216"/>
      <c r="D19" s="216"/>
    </row>
    <row r="20" spans="1:4" ht="12.75">
      <c r="A20" s="217" t="s">
        <v>349</v>
      </c>
      <c r="B20" s="218" t="s">
        <v>350</v>
      </c>
      <c r="C20" s="213">
        <f>SUM(C10:C19)</f>
        <v>0</v>
      </c>
      <c r="D20" s="213">
        <f>SUM(D10:D19)</f>
        <v>0</v>
      </c>
    </row>
    <row r="21" spans="1:4" ht="12.75">
      <c r="A21" s="214" t="s">
        <v>351</v>
      </c>
      <c r="B21" s="215" t="s">
        <v>352</v>
      </c>
      <c r="C21" s="216"/>
      <c r="D21" s="216"/>
    </row>
    <row r="22" spans="1:4" ht="12.75">
      <c r="A22" s="214" t="s">
        <v>353</v>
      </c>
      <c r="B22" s="215" t="s">
        <v>354</v>
      </c>
      <c r="C22" s="216"/>
      <c r="D22" s="216"/>
    </row>
    <row r="23" spans="1:4" ht="12.75">
      <c r="A23" s="214" t="s">
        <v>355</v>
      </c>
      <c r="B23" s="215" t="s">
        <v>356</v>
      </c>
      <c r="C23" s="216"/>
      <c r="D23" s="216"/>
    </row>
    <row r="24" spans="1:4" ht="12.75">
      <c r="A24" s="214" t="s">
        <v>357</v>
      </c>
      <c r="B24" s="215" t="s">
        <v>358</v>
      </c>
      <c r="C24" s="216"/>
      <c r="D24" s="216"/>
    </row>
    <row r="25" spans="1:4" ht="12.75">
      <c r="A25" s="214" t="s">
        <v>359</v>
      </c>
      <c r="B25" s="215" t="s">
        <v>360</v>
      </c>
      <c r="C25" s="216"/>
      <c r="D25" s="216"/>
    </row>
    <row r="26" spans="1:4" ht="12.75">
      <c r="A26" s="214" t="s">
        <v>361</v>
      </c>
      <c r="B26" s="215" t="s">
        <v>362</v>
      </c>
      <c r="C26" s="216"/>
      <c r="D26" s="216"/>
    </row>
    <row r="27" spans="1:4" ht="12.75">
      <c r="A27" s="214" t="s">
        <v>363</v>
      </c>
      <c r="B27" s="215" t="s">
        <v>364</v>
      </c>
      <c r="C27" s="216"/>
      <c r="D27" s="216"/>
    </row>
    <row r="28" spans="1:4" ht="12.75">
      <c r="A28" s="217" t="s">
        <v>365</v>
      </c>
      <c r="B28" s="218" t="s">
        <v>366</v>
      </c>
      <c r="C28" s="213">
        <f>SUM(C21:C27)</f>
        <v>0</v>
      </c>
      <c r="D28" s="213">
        <f>SUM(D21:D27)</f>
        <v>0</v>
      </c>
    </row>
    <row r="29" spans="1:4" ht="12.75">
      <c r="A29" s="219" t="s">
        <v>367</v>
      </c>
      <c r="B29" s="211" t="s">
        <v>368</v>
      </c>
      <c r="C29" s="213">
        <f>+C20-C28</f>
        <v>0</v>
      </c>
      <c r="D29" s="213">
        <f>+D20-D28</f>
        <v>0</v>
      </c>
    </row>
    <row r="30" spans="1:4" ht="12.75">
      <c r="A30" s="212" t="s">
        <v>369</v>
      </c>
      <c r="B30" s="220"/>
      <c r="C30" s="213"/>
      <c r="D30" s="213"/>
    </row>
    <row r="31" spans="1:4" ht="12.75">
      <c r="A31" s="214" t="s">
        <v>370</v>
      </c>
      <c r="B31" s="215" t="s">
        <v>371</v>
      </c>
      <c r="C31" s="216"/>
      <c r="D31" s="216"/>
    </row>
    <row r="32" spans="1:4" ht="12.75">
      <c r="A32" s="214" t="s">
        <v>372</v>
      </c>
      <c r="B32" s="215" t="s">
        <v>373</v>
      </c>
      <c r="C32" s="216"/>
      <c r="D32" s="216"/>
    </row>
    <row r="33" spans="1:4" ht="12.75">
      <c r="A33" s="214" t="s">
        <v>374</v>
      </c>
      <c r="B33" s="215" t="s">
        <v>375</v>
      </c>
      <c r="C33" s="216">
        <v>156</v>
      </c>
      <c r="D33" s="216">
        <v>109</v>
      </c>
    </row>
    <row r="34" spans="1:4" ht="12.75">
      <c r="A34" s="217" t="s">
        <v>349</v>
      </c>
      <c r="B34" s="212" t="s">
        <v>376</v>
      </c>
      <c r="C34" s="213">
        <f>SUM(C31:C33)</f>
        <v>156</v>
      </c>
      <c r="D34" s="213">
        <f>SUM(D31:D33)</f>
        <v>109</v>
      </c>
    </row>
    <row r="35" spans="1:4" ht="12.75">
      <c r="A35" s="214" t="s">
        <v>377</v>
      </c>
      <c r="B35" s="215" t="s">
        <v>378</v>
      </c>
      <c r="C35" s="216">
        <v>15</v>
      </c>
      <c r="D35" s="216">
        <v>23</v>
      </c>
    </row>
    <row r="36" spans="1:4" ht="12.75">
      <c r="A36" s="214" t="s">
        <v>379</v>
      </c>
      <c r="B36" s="215" t="s">
        <v>380</v>
      </c>
      <c r="C36" s="216">
        <v>88</v>
      </c>
      <c r="D36" s="216">
        <v>72</v>
      </c>
    </row>
    <row r="37" spans="1:4" ht="12.75">
      <c r="A37" s="214" t="s">
        <v>381</v>
      </c>
      <c r="B37" s="215" t="s">
        <v>382</v>
      </c>
      <c r="C37" s="216">
        <v>2</v>
      </c>
      <c r="D37" s="216"/>
    </row>
    <row r="38" spans="1:4" ht="12.75">
      <c r="A38" s="214" t="s">
        <v>383</v>
      </c>
      <c r="B38" s="215" t="s">
        <v>384</v>
      </c>
      <c r="C38" s="216">
        <v>11</v>
      </c>
      <c r="D38" s="216">
        <v>25</v>
      </c>
    </row>
    <row r="39" spans="1:4" ht="12.75">
      <c r="A39" s="217" t="s">
        <v>365</v>
      </c>
      <c r="B39" s="218" t="s">
        <v>385</v>
      </c>
      <c r="C39" s="213">
        <f>SUM(C35:C38)</f>
        <v>116</v>
      </c>
      <c r="D39" s="213">
        <f>SUM(D35:D38)</f>
        <v>120</v>
      </c>
    </row>
    <row r="40" spans="1:4" ht="12.75">
      <c r="A40" s="219" t="s">
        <v>386</v>
      </c>
      <c r="B40" s="211" t="s">
        <v>387</v>
      </c>
      <c r="C40" s="213">
        <f>+C34-C39</f>
        <v>40</v>
      </c>
      <c r="D40" s="213">
        <f>+D34-D39</f>
        <v>-11</v>
      </c>
    </row>
    <row r="41" spans="1:4" ht="12.75">
      <c r="A41" s="221" t="s">
        <v>388</v>
      </c>
      <c r="B41" s="218" t="s">
        <v>389</v>
      </c>
      <c r="C41" s="213">
        <f>+C29+C40</f>
        <v>40</v>
      </c>
      <c r="D41" s="213">
        <f>+D29+D40</f>
        <v>-11</v>
      </c>
    </row>
    <row r="42" spans="1:4" ht="12.75">
      <c r="A42" s="221" t="s">
        <v>390</v>
      </c>
      <c r="B42" s="218" t="s">
        <v>391</v>
      </c>
      <c r="C42" s="213">
        <f>+D43</f>
        <v>4</v>
      </c>
      <c r="D42" s="216">
        <v>15</v>
      </c>
    </row>
    <row r="43" spans="1:4" s="222" customFormat="1" ht="12.75">
      <c r="A43" s="221" t="s">
        <v>392</v>
      </c>
      <c r="B43" s="211" t="s">
        <v>393</v>
      </c>
      <c r="C43" s="213">
        <f>+C41+C42</f>
        <v>44</v>
      </c>
      <c r="D43" s="213">
        <f>+D41+D42</f>
        <v>4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394</v>
      </c>
      <c r="B45" s="227"/>
      <c r="C45" s="228"/>
      <c r="D45" s="228"/>
    </row>
    <row r="46" spans="1:4" s="222" customFormat="1" ht="30" customHeight="1">
      <c r="A46" s="329" t="s">
        <v>395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396</v>
      </c>
      <c r="B49" s="330" t="s">
        <v>229</v>
      </c>
      <c r="C49" s="330"/>
      <c r="D49" s="230" t="s">
        <v>19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397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398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- в ликвидация</v>
      </c>
      <c r="C3" s="234"/>
      <c r="D3" s="234"/>
      <c r="E3" s="234" t="s">
        <v>37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01.01.2019г. г. до 31.12.2019г. г.</v>
      </c>
      <c r="C4" s="236"/>
      <c r="D4" s="236"/>
      <c r="E4" s="236"/>
      <c r="F4" s="236"/>
      <c r="G4" s="237"/>
      <c r="H4" s="22"/>
    </row>
    <row r="5" spans="1:7" ht="15.75">
      <c r="A5" s="238"/>
      <c r="B5" s="27"/>
      <c r="C5" s="236"/>
      <c r="D5" s="236"/>
      <c r="E5" s="236"/>
      <c r="F5" s="236"/>
      <c r="G5" s="239" t="s">
        <v>232</v>
      </c>
    </row>
    <row r="6" spans="1:7" ht="49.5" customHeight="1">
      <c r="A6" s="240" t="s">
        <v>399</v>
      </c>
      <c r="B6" s="241" t="s">
        <v>400</v>
      </c>
      <c r="C6" s="242" t="s">
        <v>401</v>
      </c>
      <c r="D6" s="242" t="s">
        <v>402</v>
      </c>
      <c r="E6" s="242" t="s">
        <v>403</v>
      </c>
      <c r="F6" s="242" t="s">
        <v>404</v>
      </c>
      <c r="G6" s="241" t="s">
        <v>405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406</v>
      </c>
      <c r="B8" s="243"/>
      <c r="C8" s="244"/>
      <c r="D8" s="245"/>
      <c r="E8" s="245"/>
      <c r="F8" s="244"/>
      <c r="G8" s="245"/>
    </row>
    <row r="9" spans="1:7" ht="12.75">
      <c r="A9" s="159" t="s">
        <v>407</v>
      </c>
      <c r="B9" s="159"/>
      <c r="C9" s="244"/>
      <c r="D9" s="245"/>
      <c r="E9" s="245"/>
      <c r="F9" s="244"/>
      <c r="G9" s="245"/>
    </row>
    <row r="10" spans="1:7" ht="12.75">
      <c r="A10" s="159" t="s">
        <v>408</v>
      </c>
      <c r="B10" s="159"/>
      <c r="C10" s="244"/>
      <c r="D10" s="245"/>
      <c r="E10" s="245"/>
      <c r="F10" s="244"/>
      <c r="G10" s="245"/>
    </row>
    <row r="11" spans="1:7" ht="12.75">
      <c r="A11" s="159" t="s">
        <v>409</v>
      </c>
      <c r="B11" s="159"/>
      <c r="C11" s="244"/>
      <c r="D11" s="245"/>
      <c r="E11" s="245"/>
      <c r="F11" s="244"/>
      <c r="G11" s="245"/>
    </row>
    <row r="12" spans="1:7" ht="12.75">
      <c r="A12" s="159" t="s">
        <v>410</v>
      </c>
      <c r="B12" s="159"/>
      <c r="C12" s="244"/>
      <c r="D12" s="245"/>
      <c r="E12" s="245"/>
      <c r="F12" s="244"/>
      <c r="G12" s="245"/>
    </row>
    <row r="13" spans="1:7" ht="12.75">
      <c r="A13" s="159" t="s">
        <v>411</v>
      </c>
      <c r="B13" s="159"/>
      <c r="C13" s="244"/>
      <c r="D13" s="245"/>
      <c r="E13" s="245"/>
      <c r="F13" s="244"/>
      <c r="G13" s="245"/>
    </row>
    <row r="14" spans="1:7" ht="12.75">
      <c r="A14" s="159" t="s">
        <v>412</v>
      </c>
      <c r="B14" s="159"/>
      <c r="C14" s="244"/>
      <c r="D14" s="245"/>
      <c r="E14" s="245"/>
      <c r="F14" s="244"/>
      <c r="G14" s="245"/>
    </row>
    <row r="15" spans="1:7" ht="12.75">
      <c r="A15" s="159" t="s">
        <v>413</v>
      </c>
      <c r="B15" s="159"/>
      <c r="C15" s="244"/>
      <c r="D15" s="245"/>
      <c r="E15" s="245"/>
      <c r="F15" s="244"/>
      <c r="G15" s="245"/>
    </row>
    <row r="16" spans="1:7" ht="12.75">
      <c r="A16" s="159" t="s">
        <v>414</v>
      </c>
      <c r="B16" s="159"/>
      <c r="C16" s="244"/>
      <c r="D16" s="245"/>
      <c r="E16" s="245"/>
      <c r="F16" s="244"/>
      <c r="G16" s="245"/>
    </row>
    <row r="17" spans="1:7" ht="12.75">
      <c r="A17" s="159" t="s">
        <v>415</v>
      </c>
      <c r="B17" s="159"/>
      <c r="C17" s="244"/>
      <c r="D17" s="245"/>
      <c r="E17" s="245"/>
      <c r="F17" s="244"/>
      <c r="G17" s="245"/>
    </row>
    <row r="18" spans="1:7" ht="12.75">
      <c r="A18" s="159" t="s">
        <v>416</v>
      </c>
      <c r="B18" s="159"/>
      <c r="C18" s="244"/>
      <c r="D18" s="245"/>
      <c r="E18" s="245"/>
      <c r="F18" s="244"/>
      <c r="G18" s="245"/>
    </row>
    <row r="19" spans="1:7" ht="12.75">
      <c r="A19" s="159" t="s">
        <v>417</v>
      </c>
      <c r="B19" s="159"/>
      <c r="C19" s="244"/>
      <c r="D19" s="245"/>
      <c r="E19" s="245"/>
      <c r="F19" s="244"/>
      <c r="G19" s="245"/>
    </row>
    <row r="20" spans="1:7" ht="12.75">
      <c r="A20" s="159" t="s">
        <v>418</v>
      </c>
      <c r="B20" s="159"/>
      <c r="C20" s="244"/>
      <c r="D20" s="245"/>
      <c r="E20" s="245"/>
      <c r="F20" s="244"/>
      <c r="G20" s="245"/>
    </row>
    <row r="21" spans="1:7" ht="12.75">
      <c r="A21" s="159" t="s">
        <v>419</v>
      </c>
      <c r="B21" s="159"/>
      <c r="C21" s="244"/>
      <c r="D21" s="245"/>
      <c r="E21" s="245"/>
      <c r="F21" s="244"/>
      <c r="G21" s="245"/>
    </row>
    <row r="22" spans="1:7" ht="12.75">
      <c r="A22" s="159" t="s">
        <v>420</v>
      </c>
      <c r="B22" s="159"/>
      <c r="C22" s="244"/>
      <c r="D22" s="245"/>
      <c r="E22" s="245"/>
      <c r="F22" s="244"/>
      <c r="G22" s="245"/>
    </row>
    <row r="23" spans="1:7" ht="12.75">
      <c r="A23" s="159" t="s">
        <v>421</v>
      </c>
      <c r="B23" s="159"/>
      <c r="C23" s="244"/>
      <c r="D23" s="245"/>
      <c r="E23" s="245"/>
      <c r="F23" s="244"/>
      <c r="G23" s="245"/>
    </row>
    <row r="24" spans="1:7" ht="12.75">
      <c r="A24" s="159" t="s">
        <v>422</v>
      </c>
      <c r="B24" s="159"/>
      <c r="C24" s="244"/>
      <c r="D24" s="245"/>
      <c r="E24" s="245"/>
      <c r="F24" s="244"/>
      <c r="G24" s="245"/>
    </row>
    <row r="25" spans="1:7" ht="12.75">
      <c r="A25" s="159" t="s">
        <v>423</v>
      </c>
      <c r="B25" s="159"/>
      <c r="C25" s="244"/>
      <c r="D25" s="245"/>
      <c r="E25" s="245"/>
      <c r="F25" s="244"/>
      <c r="G25" s="245"/>
    </row>
    <row r="26" spans="1:7" ht="12.75">
      <c r="A26" s="159" t="s">
        <v>424</v>
      </c>
      <c r="B26" s="159"/>
      <c r="C26" s="244"/>
      <c r="D26" s="245"/>
      <c r="E26" s="245"/>
      <c r="F26" s="244"/>
      <c r="G26" s="245"/>
    </row>
    <row r="27" spans="1:7" ht="12.75">
      <c r="A27" s="159" t="s">
        <v>425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426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394</v>
      </c>
      <c r="C30" s="249"/>
      <c r="D30" s="249"/>
      <c r="E30" s="249"/>
      <c r="F30" s="249"/>
      <c r="G30" s="249"/>
    </row>
    <row r="31" spans="1:7" ht="12.75">
      <c r="A31" s="249"/>
      <c r="B31" s="249" t="s">
        <v>427</v>
      </c>
      <c r="C31" s="249"/>
      <c r="D31" s="249"/>
      <c r="E31" s="249"/>
      <c r="F31" s="249"/>
      <c r="G31" s="249"/>
    </row>
    <row r="32" spans="1:7" ht="12.75">
      <c r="A32" s="249"/>
      <c r="B32" s="249" t="s">
        <v>428</v>
      </c>
      <c r="C32" s="249"/>
      <c r="D32" s="249"/>
      <c r="E32" s="249"/>
      <c r="F32" s="249"/>
      <c r="G32" s="249"/>
    </row>
    <row r="33" spans="1:7" ht="12.75">
      <c r="A33" s="249"/>
      <c r="B33" s="249" t="s">
        <v>429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430</v>
      </c>
      <c r="B36" s="251"/>
      <c r="C36" s="250" t="s">
        <v>431</v>
      </c>
      <c r="D36" s="249"/>
      <c r="E36" s="248" t="s">
        <v>229</v>
      </c>
      <c r="G36" s="249" t="s">
        <v>230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A33" sqref="A33:F33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432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24">
      <c r="A3" s="27" t="str">
        <f>reportingEntity</f>
        <v>Име на отчитащото се предприятие: СТРОЙИНВЕСТХОЛДИНГ АД - в ликвидация</v>
      </c>
      <c r="B3" s="253"/>
      <c r="C3" s="253" t="s">
        <v>37</v>
      </c>
      <c r="D3" s="253"/>
      <c r="E3" s="26" t="str">
        <f>bulstat</f>
        <v>ЕИК: 121592481</v>
      </c>
      <c r="F3" s="26"/>
      <c r="G3" s="255"/>
    </row>
    <row r="4" spans="1:7" ht="12.75" customHeight="1">
      <c r="A4" s="27" t="str">
        <f>reportingPeriod</f>
        <v>Отчетен период: от 01.01.2019г. г. до 31.12.2019г. г.</v>
      </c>
      <c r="B4" s="256"/>
      <c r="C4" s="252"/>
      <c r="D4" s="256"/>
      <c r="E4" s="28"/>
      <c r="F4" s="28"/>
      <c r="G4" s="255"/>
    </row>
    <row r="5" spans="1:7" ht="15.75">
      <c r="A5" s="27"/>
      <c r="B5" s="236"/>
      <c r="C5" s="236"/>
      <c r="D5" s="236"/>
      <c r="E5" s="236"/>
      <c r="F5" s="234" t="s">
        <v>232</v>
      </c>
      <c r="G5" s="255"/>
    </row>
    <row r="6" spans="1:7" ht="72" customHeight="1">
      <c r="A6" s="241" t="s">
        <v>433</v>
      </c>
      <c r="B6" s="257" t="s">
        <v>434</v>
      </c>
      <c r="C6" s="242" t="s">
        <v>435</v>
      </c>
      <c r="D6" s="242" t="s">
        <v>436</v>
      </c>
      <c r="E6" s="242" t="s">
        <v>437</v>
      </c>
      <c r="F6" s="242" t="s">
        <v>438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439</v>
      </c>
      <c r="G7" s="259"/>
    </row>
    <row r="8" spans="1:7" ht="12.75">
      <c r="A8" s="243" t="s">
        <v>406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407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408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409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410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411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412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413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414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415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416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417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418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419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420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421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422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423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424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425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440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426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441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442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443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444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430</v>
      </c>
      <c r="B36" s="248" t="s">
        <v>396</v>
      </c>
      <c r="C36" s="247"/>
      <c r="D36" s="247"/>
      <c r="E36" s="264" t="s">
        <v>229</v>
      </c>
      <c r="F36" s="247" t="s">
        <v>19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43">
      <selection activeCell="C28" sqref="C28:C29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445</v>
      </c>
      <c r="B1" s="269"/>
      <c r="C1" s="269"/>
      <c r="D1" s="269"/>
      <c r="E1" s="269"/>
      <c r="F1" s="270"/>
      <c r="G1" s="269"/>
      <c r="H1" s="269"/>
      <c r="I1" s="271" t="s">
        <v>446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8" t="str">
        <f>reportingEntity</f>
        <v>Име на отчитащото се предприятие: СТРОЙИНВЕСТХОЛДИНГ АД - в ликвидация</v>
      </c>
      <c r="B3" s="338"/>
      <c r="C3" s="338"/>
      <c r="D3" s="274" t="s">
        <v>37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7" t="str">
        <f>reportingPeriod</f>
        <v>Отчетен период: от 01.01.2019г. г. до 31.12.2019г. г.</v>
      </c>
      <c r="B4" s="273"/>
      <c r="C4" s="273"/>
      <c r="D4" s="273"/>
      <c r="E4" s="273"/>
      <c r="F4" s="274"/>
      <c r="G4" s="273"/>
      <c r="H4" s="28"/>
      <c r="I4" s="28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232</v>
      </c>
    </row>
    <row r="6" spans="1:9" s="278" customFormat="1" ht="12" customHeight="1">
      <c r="A6" s="339" t="s">
        <v>447</v>
      </c>
      <c r="B6" s="339"/>
      <c r="C6" s="339"/>
      <c r="D6" s="339"/>
      <c r="E6" s="339"/>
      <c r="F6" s="339"/>
      <c r="G6" s="339" t="s">
        <v>448</v>
      </c>
      <c r="H6" s="339"/>
      <c r="I6" s="339"/>
    </row>
    <row r="7" spans="1:9" s="278" customFormat="1" ht="48">
      <c r="A7" s="277" t="s">
        <v>449</v>
      </c>
      <c r="B7" s="277" t="s">
        <v>234</v>
      </c>
      <c r="C7" s="277" t="s">
        <v>450</v>
      </c>
      <c r="D7" s="277" t="s">
        <v>451</v>
      </c>
      <c r="E7" s="277" t="s">
        <v>451</v>
      </c>
      <c r="F7" s="277" t="s">
        <v>452</v>
      </c>
      <c r="G7" s="277" t="s">
        <v>453</v>
      </c>
      <c r="H7" s="277" t="s">
        <v>454</v>
      </c>
      <c r="I7" s="277" t="s">
        <v>455</v>
      </c>
    </row>
    <row r="8" spans="1:9" s="266" customFormat="1" ht="12">
      <c r="A8" s="277" t="s">
        <v>49</v>
      </c>
      <c r="B8" s="277" t="s">
        <v>50</v>
      </c>
      <c r="C8" s="277">
        <v>1</v>
      </c>
      <c r="D8" s="277">
        <v>2</v>
      </c>
      <c r="E8" s="277">
        <v>3</v>
      </c>
      <c r="F8" s="277">
        <v>4</v>
      </c>
      <c r="G8" s="277" t="s">
        <v>456</v>
      </c>
      <c r="H8" s="277">
        <v>1</v>
      </c>
      <c r="I8" s="277">
        <v>2</v>
      </c>
    </row>
    <row r="9" spans="1:9" s="266" customFormat="1" ht="12">
      <c r="A9" s="279" t="s">
        <v>457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458</v>
      </c>
      <c r="B10" s="277"/>
      <c r="C10" s="280"/>
      <c r="D10" s="280"/>
      <c r="E10" s="280"/>
      <c r="F10" s="282"/>
      <c r="G10" s="283" t="s">
        <v>459</v>
      </c>
      <c r="H10" s="284"/>
      <c r="I10" s="285"/>
    </row>
    <row r="11" spans="1:9" s="276" customFormat="1" ht="12.75">
      <c r="A11" s="286" t="s">
        <v>56</v>
      </c>
      <c r="B11" s="55" t="s">
        <v>460</v>
      </c>
      <c r="C11" s="287"/>
      <c r="D11" s="287"/>
      <c r="E11" s="287"/>
      <c r="F11" s="288"/>
      <c r="G11" s="289" t="s">
        <v>461</v>
      </c>
      <c r="H11" s="284"/>
      <c r="I11" s="290"/>
    </row>
    <row r="12" spans="1:9" s="276" customFormat="1" ht="12.75" customHeight="1">
      <c r="A12" s="286" t="s">
        <v>60</v>
      </c>
      <c r="B12" s="55" t="s">
        <v>462</v>
      </c>
      <c r="C12" s="287"/>
      <c r="D12" s="287"/>
      <c r="E12" s="287"/>
      <c r="F12" s="288"/>
      <c r="G12" s="337" t="s">
        <v>463</v>
      </c>
      <c r="H12" s="284"/>
      <c r="I12" s="290"/>
    </row>
    <row r="13" spans="1:9" s="276" customFormat="1" ht="12.75">
      <c r="A13" s="292" t="s">
        <v>464</v>
      </c>
      <c r="B13" s="55" t="s">
        <v>465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466</v>
      </c>
      <c r="B14" s="55" t="s">
        <v>467</v>
      </c>
      <c r="C14" s="287"/>
      <c r="D14" s="287"/>
      <c r="E14" s="287"/>
      <c r="F14" s="287"/>
      <c r="G14" s="337" t="s">
        <v>468</v>
      </c>
      <c r="H14" s="290"/>
      <c r="I14" s="290"/>
    </row>
    <row r="15" spans="1:9" s="276" customFormat="1" ht="12.75">
      <c r="A15" s="292" t="s">
        <v>469</v>
      </c>
      <c r="B15" s="293" t="s">
        <v>470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471</v>
      </c>
      <c r="B16" s="55" t="s">
        <v>472</v>
      </c>
      <c r="C16" s="287"/>
      <c r="D16" s="287"/>
      <c r="E16" s="287"/>
      <c r="F16" s="287"/>
      <c r="G16" s="337" t="s">
        <v>473</v>
      </c>
      <c r="H16" s="290"/>
      <c r="I16" s="290"/>
    </row>
    <row r="17" spans="1:9" s="276" customFormat="1" ht="12.75">
      <c r="A17" s="292" t="s">
        <v>474</v>
      </c>
      <c r="B17" s="55" t="s">
        <v>475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476</v>
      </c>
      <c r="B18" s="55" t="s">
        <v>477</v>
      </c>
      <c r="C18" s="287"/>
      <c r="D18" s="287"/>
      <c r="E18" s="287"/>
      <c r="F18" s="287"/>
      <c r="G18" s="291" t="s">
        <v>478</v>
      </c>
      <c r="H18" s="290"/>
      <c r="I18" s="290"/>
    </row>
    <row r="19" spans="1:9" s="276" customFormat="1" ht="12.75" customHeight="1">
      <c r="A19" s="61" t="s">
        <v>74</v>
      </c>
      <c r="B19" s="62" t="s">
        <v>479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480</v>
      </c>
      <c r="H19" s="290"/>
      <c r="I19" s="290"/>
    </row>
    <row r="20" spans="1:9" s="276" customFormat="1" ht="12.75">
      <c r="A20" s="279" t="s">
        <v>92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95</v>
      </c>
      <c r="B21" s="55" t="s">
        <v>481</v>
      </c>
      <c r="C21" s="287"/>
      <c r="D21" s="287"/>
      <c r="E21" s="287"/>
      <c r="F21" s="287"/>
      <c r="G21" s="337" t="s">
        <v>482</v>
      </c>
      <c r="H21" s="290"/>
      <c r="I21" s="290"/>
    </row>
    <row r="22" spans="1:9" s="276" customFormat="1" ht="12.75">
      <c r="A22" s="292" t="s">
        <v>99</v>
      </c>
      <c r="B22" s="55" t="s">
        <v>483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101</v>
      </c>
      <c r="B23" s="55" t="s">
        <v>484</v>
      </c>
      <c r="C23" s="287"/>
      <c r="D23" s="287"/>
      <c r="E23" s="287"/>
      <c r="F23" s="287"/>
      <c r="G23" s="337" t="s">
        <v>485</v>
      </c>
      <c r="H23" s="290"/>
      <c r="I23" s="290"/>
    </row>
    <row r="24" spans="1:9" s="276" customFormat="1" ht="12.75">
      <c r="A24" s="292" t="s">
        <v>105</v>
      </c>
      <c r="B24" s="55" t="s">
        <v>486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108</v>
      </c>
      <c r="B25" s="297" t="s">
        <v>487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488</v>
      </c>
      <c r="H25" s="290"/>
      <c r="I25" s="290"/>
    </row>
    <row r="26" spans="1:9" ht="12.75">
      <c r="A26" s="279" t="s">
        <v>111</v>
      </c>
      <c r="B26" s="55" t="s">
        <v>489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114</v>
      </c>
      <c r="B27" s="55" t="s">
        <v>490</v>
      </c>
      <c r="C27" s="287"/>
      <c r="D27" s="287"/>
      <c r="E27" s="287"/>
      <c r="F27" s="287"/>
      <c r="G27" s="337" t="s">
        <v>491</v>
      </c>
      <c r="H27" s="290"/>
      <c r="I27" s="290"/>
    </row>
    <row r="28" spans="1:9" s="276" customFormat="1" ht="12.75">
      <c r="A28" s="292" t="s">
        <v>118</v>
      </c>
      <c r="B28" s="293" t="s">
        <v>492</v>
      </c>
      <c r="C28" s="287">
        <v>39</v>
      </c>
      <c r="D28" s="287"/>
      <c r="E28" s="287"/>
      <c r="F28" s="287"/>
      <c r="G28" s="337"/>
      <c r="H28" s="290"/>
      <c r="I28" s="290"/>
    </row>
    <row r="29" spans="1:9" s="276" customFormat="1" ht="12.75" customHeight="1">
      <c r="A29" s="292" t="s">
        <v>122</v>
      </c>
      <c r="B29" s="55" t="s">
        <v>493</v>
      </c>
      <c r="C29" s="287">
        <v>144</v>
      </c>
      <c r="D29" s="287"/>
      <c r="E29" s="287"/>
      <c r="F29" s="287"/>
      <c r="G29" s="337" t="s">
        <v>494</v>
      </c>
      <c r="H29" s="290"/>
      <c r="I29" s="290"/>
    </row>
    <row r="30" spans="1:9" s="276" customFormat="1" ht="12.75">
      <c r="A30" s="292" t="s">
        <v>126</v>
      </c>
      <c r="B30" s="55" t="s">
        <v>495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130</v>
      </c>
      <c r="B31" s="55" t="s">
        <v>496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134</v>
      </c>
      <c r="B32" s="62" t="s">
        <v>497</v>
      </c>
      <c r="C32" s="296">
        <f>SUM(C27:C31)</f>
        <v>183</v>
      </c>
      <c r="D32" s="296">
        <f>SUM(D27:D31)</f>
        <v>0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498</v>
      </c>
      <c r="B33" s="62" t="s">
        <v>499</v>
      </c>
      <c r="C33" s="296">
        <f>C32+C25+C19</f>
        <v>183</v>
      </c>
      <c r="D33" s="296">
        <f>D32+D25+D19</f>
        <v>0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500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145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148</v>
      </c>
      <c r="B36" s="55" t="s">
        <v>501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152</v>
      </c>
      <c r="B37" s="55" t="s">
        <v>502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155</v>
      </c>
      <c r="B38" s="55" t="s">
        <v>503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157</v>
      </c>
      <c r="B39" s="55" t="s">
        <v>504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130</v>
      </c>
      <c r="B40" s="55" t="s">
        <v>505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74</v>
      </c>
      <c r="B41" s="62" t="s">
        <v>506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168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171</v>
      </c>
      <c r="B43" s="55" t="s">
        <v>507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174</v>
      </c>
      <c r="B44" s="55" t="s">
        <v>508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178</v>
      </c>
      <c r="B45" s="55" t="s">
        <v>509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182</v>
      </c>
      <c r="B46" s="293" t="s">
        <v>510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185</v>
      </c>
      <c r="B47" s="55" t="s">
        <v>511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188</v>
      </c>
      <c r="B48" s="55" t="s">
        <v>512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108</v>
      </c>
      <c r="B49" s="62" t="s">
        <v>506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513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514</v>
      </c>
      <c r="B51" s="305" t="s">
        <v>515</v>
      </c>
      <c r="C51" s="296">
        <f>SUM(C52:C55)</f>
        <v>27</v>
      </c>
      <c r="D51" s="296">
        <f>SUM(D52:D55)</f>
        <v>0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196</v>
      </c>
      <c r="B52" s="305" t="s">
        <v>516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198</v>
      </c>
      <c r="B53" s="305" t="s">
        <v>517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200</v>
      </c>
      <c r="B54" s="305" t="s">
        <v>518</v>
      </c>
      <c r="C54" s="287">
        <v>15</v>
      </c>
      <c r="D54" s="287"/>
      <c r="E54" s="287"/>
      <c r="F54" s="287"/>
      <c r="G54" s="298"/>
      <c r="H54" s="290"/>
      <c r="I54" s="290"/>
    </row>
    <row r="55" spans="1:9" ht="12.75">
      <c r="A55" s="292" t="s">
        <v>202</v>
      </c>
      <c r="B55" s="305" t="s">
        <v>519</v>
      </c>
      <c r="C55" s="287">
        <v>12</v>
      </c>
      <c r="D55" s="287"/>
      <c r="E55" s="287"/>
      <c r="F55" s="287"/>
      <c r="G55" s="298"/>
      <c r="H55" s="290"/>
      <c r="I55" s="290"/>
    </row>
    <row r="56" spans="1:9" ht="12.75">
      <c r="A56" s="292" t="s">
        <v>204</v>
      </c>
      <c r="B56" s="305" t="s">
        <v>520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521</v>
      </c>
      <c r="B57" s="305" t="s">
        <v>522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208</v>
      </c>
      <c r="B58" s="305" t="s">
        <v>523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210</v>
      </c>
      <c r="B59" s="305" t="s">
        <v>524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130</v>
      </c>
      <c r="B60" s="305" t="s">
        <v>525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134</v>
      </c>
      <c r="B61" s="306" t="s">
        <v>526</v>
      </c>
      <c r="C61" s="296">
        <f>C51+C56+C57+C59+C60</f>
        <v>27</v>
      </c>
      <c r="D61" s="296">
        <f>D51+D56+D57+D59+D60</f>
        <v>0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527</v>
      </c>
      <c r="B62" s="307" t="s">
        <v>528</v>
      </c>
      <c r="C62" s="296">
        <f>C61+C49+C41</f>
        <v>27</v>
      </c>
      <c r="D62" s="296">
        <f>D61+D49+D41</f>
        <v>0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529</v>
      </c>
      <c r="B63" s="307" t="s">
        <v>530</v>
      </c>
      <c r="C63" s="296">
        <f>C62+C33</f>
        <v>210</v>
      </c>
      <c r="D63" s="296">
        <f>D62+D33</f>
        <v>0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441</v>
      </c>
      <c r="I64" s="266"/>
    </row>
    <row r="65" spans="1:9" ht="12.75" customHeight="1">
      <c r="A65" s="335" t="s">
        <v>531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 customHeight="1">
      <c r="A66" s="335"/>
      <c r="B66" s="335"/>
      <c r="C66" s="335"/>
      <c r="D66" s="335"/>
      <c r="E66" s="335"/>
      <c r="F66" s="335"/>
      <c r="G66" s="335"/>
      <c r="H66" s="335"/>
      <c r="I66" s="335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532</v>
      </c>
      <c r="B68" s="313"/>
      <c r="C68" s="314" t="s">
        <v>227</v>
      </c>
      <c r="D68" s="313" t="s">
        <v>32</v>
      </c>
      <c r="E68" s="313"/>
      <c r="F68" s="336" t="s">
        <v>229</v>
      </c>
      <c r="G68" s="336"/>
      <c r="H68" s="269" t="s">
        <v>19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3:C3"/>
    <mergeCell ref="A6:F6"/>
    <mergeCell ref="G6:I6"/>
    <mergeCell ref="G12:G13"/>
    <mergeCell ref="G14:G15"/>
    <mergeCell ref="G16:G17"/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2020-01-10T09:55:26Z</dcterms:created>
  <dcterms:modified xsi:type="dcterms:W3CDTF">2020-01-10T12:07:10Z</dcterms:modified>
  <cp:category/>
  <cp:version/>
  <cp:contentType/>
  <cp:contentStatus/>
</cp:coreProperties>
</file>